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 activeTab="4"/>
  </bookViews>
  <sheets>
    <sheet name="Lab_2018_1p_slitek" sheetId="4" r:id="rId1"/>
    <sheet name="Lab_2018_2p_slitek" sheetId="5" r:id="rId2"/>
    <sheet name="2018_1p_slitek" sheetId="6" r:id="rId3"/>
    <sheet name="2018_2p_slitek" sheetId="9" r:id="rId4"/>
    <sheet name="2018_slitek" sheetId="10" r:id="rId5"/>
    <sheet name="Legenda_2.pol. 2018_a_celorok" sheetId="8" r:id="rId6"/>
  </sheets>
  <definedNames>
    <definedName name="_AMO_UniqueIdentifier" hidden="1">"'69d37730-e24f-4a15-bfbd-719fb91ccf4f'"</definedName>
    <definedName name="_xlnm.Print_Area" localSheetId="2">'2018_1p_slitek'!$A$1:$G$96</definedName>
    <definedName name="_xlnm.Print_Area" localSheetId="3">'2018_2p_slitek'!$A$1:$J$96</definedName>
    <definedName name="_xlnm.Print_Area" localSheetId="4">'2018_slitek'!$A$1:$J$96</definedName>
    <definedName name="_xlnm.Print_Area" localSheetId="5">'Legenda_2.pol. 2018_a_celorok'!$A$1:$J$96</definedName>
  </definedNames>
  <calcPr calcId="145621"/>
</workbook>
</file>

<file path=xl/calcChain.xml><?xml version="1.0" encoding="utf-8"?>
<calcChain xmlns="http://schemas.openxmlformats.org/spreadsheetml/2006/main">
  <c r="C8" i="10" l="1"/>
  <c r="C15" i="10"/>
  <c r="D15" i="10"/>
  <c r="D8" i="10" s="1"/>
  <c r="E15" i="10"/>
  <c r="E8" i="10" s="1"/>
  <c r="E6" i="10" s="1"/>
  <c r="E31" i="10"/>
  <c r="C33" i="10"/>
  <c r="C31" i="10" s="1"/>
  <c r="D33" i="10"/>
  <c r="D31" i="10" s="1"/>
  <c r="E33" i="10"/>
  <c r="F33" i="10"/>
  <c r="C60" i="10"/>
  <c r="C58" i="10" s="1"/>
  <c r="E60" i="10"/>
  <c r="E58" i="10" s="1"/>
  <c r="F60" i="10"/>
  <c r="F58" i="10" s="1"/>
  <c r="G60" i="10"/>
  <c r="G58" i="10" s="1"/>
  <c r="C66" i="10"/>
  <c r="C64" i="10" s="1"/>
  <c r="E66" i="10"/>
  <c r="E64" i="10" s="1"/>
  <c r="F66" i="10"/>
  <c r="F64" i="10" s="1"/>
  <c r="C8" i="9"/>
  <c r="D8" i="9"/>
  <c r="D6" i="9" s="1"/>
  <c r="C15" i="9"/>
  <c r="D15" i="9"/>
  <c r="E15" i="9"/>
  <c r="E8" i="9" s="1"/>
  <c r="D31" i="9"/>
  <c r="E31" i="9"/>
  <c r="C33" i="9"/>
  <c r="C31" i="9" s="1"/>
  <c r="C6" i="9" s="1"/>
  <c r="D33" i="9"/>
  <c r="E33" i="9"/>
  <c r="F33" i="9"/>
  <c r="C60" i="9"/>
  <c r="C58" i="9" s="1"/>
  <c r="E60" i="9"/>
  <c r="E58" i="9" s="1"/>
  <c r="F60" i="9"/>
  <c r="F58" i="9" s="1"/>
  <c r="G60" i="9"/>
  <c r="G58" i="9" s="1"/>
  <c r="C64" i="9"/>
  <c r="F64" i="9"/>
  <c r="C66" i="9"/>
  <c r="E66" i="9"/>
  <c r="E64" i="9" s="1"/>
  <c r="F66" i="9"/>
  <c r="D6" i="10" l="1"/>
  <c r="C6" i="10"/>
  <c r="C80" i="9"/>
  <c r="E6" i="9"/>
  <c r="C15" i="8"/>
  <c r="C8" i="8" s="1"/>
  <c r="D15" i="8"/>
  <c r="D8" i="8" s="1"/>
  <c r="D6" i="8" s="1"/>
  <c r="E15" i="8"/>
  <c r="E8" i="8" s="1"/>
  <c r="D31" i="8"/>
  <c r="C33" i="8"/>
  <c r="C31" i="8" s="1"/>
  <c r="D33" i="8"/>
  <c r="E33" i="8"/>
  <c r="E31" i="8" s="1"/>
  <c r="C58" i="8"/>
  <c r="C60" i="8"/>
  <c r="E60" i="8"/>
  <c r="E58" i="8" s="1"/>
  <c r="C64" i="8"/>
  <c r="C66" i="8"/>
  <c r="E66" i="8"/>
  <c r="E64" i="8" s="1"/>
  <c r="C80" i="10" l="1"/>
  <c r="E6" i="8"/>
  <c r="C6" i="8"/>
  <c r="C80" i="8" s="1"/>
  <c r="C8" i="6" l="1"/>
  <c r="D8" i="6"/>
  <c r="C15" i="6"/>
  <c r="D15" i="6"/>
  <c r="E15" i="6"/>
  <c r="E8" i="6" s="1"/>
  <c r="E31" i="6"/>
  <c r="C33" i="6"/>
  <c r="C31" i="6" s="1"/>
  <c r="D33" i="6"/>
  <c r="D31" i="6" s="1"/>
  <c r="E33" i="6"/>
  <c r="F33" i="6"/>
  <c r="C60" i="6"/>
  <c r="C58" i="6" s="1"/>
  <c r="E60" i="6"/>
  <c r="E58" i="6" s="1"/>
  <c r="F60" i="6"/>
  <c r="F58" i="6" s="1"/>
  <c r="G60" i="6"/>
  <c r="G58" i="6" s="1"/>
  <c r="C64" i="6"/>
  <c r="C66" i="6"/>
  <c r="E66" i="6"/>
  <c r="E64" i="6" s="1"/>
  <c r="F66" i="6"/>
  <c r="F64" i="6" s="1"/>
  <c r="C6" i="6" l="1"/>
  <c r="C80" i="6" s="1"/>
  <c r="D6" i="6"/>
  <c r="E6" i="6"/>
</calcChain>
</file>

<file path=xl/sharedStrings.xml><?xml version="1.0" encoding="utf-8"?>
<sst xmlns="http://schemas.openxmlformats.org/spreadsheetml/2006/main" count="849" uniqueCount="161">
  <si>
    <t>822</t>
  </si>
  <si>
    <t>2018/1p</t>
  </si>
  <si>
    <t>slitek</t>
  </si>
  <si>
    <t>820</t>
  </si>
  <si>
    <t>818</t>
  </si>
  <si>
    <t>817</t>
  </si>
  <si>
    <t>816</t>
  </si>
  <si>
    <t>815</t>
  </si>
  <si>
    <t>814</t>
  </si>
  <si>
    <t>813</t>
  </si>
  <si>
    <t>812</t>
  </si>
  <si>
    <t>807</t>
  </si>
  <si>
    <t>805</t>
  </si>
  <si>
    <t>804</t>
  </si>
  <si>
    <t>802</t>
  </si>
  <si>
    <t>801</t>
  </si>
  <si>
    <t>222</t>
  </si>
  <si>
    <t>Počet bodů</t>
  </si>
  <si>
    <t>Odbornost</t>
  </si>
  <si>
    <t>Pololetí (vykázání)</t>
  </si>
  <si>
    <t>Kód ZP</t>
  </si>
  <si>
    <t>2018/2p</t>
  </si>
  <si>
    <t xml:space="preserve">Náklady i produkce za nepovinné očkování nebudou zahrnuty v řádcích příslušných segmentů.  </t>
  </si>
  <si>
    <r>
      <t>počet položek - počet řádků dokladů</t>
    </r>
    <r>
      <rPr>
        <b/>
        <sz val="10"/>
        <color rgb="FFFF0000"/>
        <rFont val="Arial CE"/>
        <charset val="238"/>
      </rPr>
      <t xml:space="preserve"> (nezahrnovat do výpočtu řádky s kódem signálního výkonu 09552)</t>
    </r>
  </si>
  <si>
    <t>Počet UOP - za celý segment (nikoliv součet za podsegmenty)</t>
  </si>
  <si>
    <t>U lázní bez rozlišení na komplexní a příspěvkovou péči</t>
  </si>
  <si>
    <r>
      <t>kontakty</t>
    </r>
    <r>
      <rPr>
        <b/>
        <vertAlign val="superscript"/>
        <sz val="10"/>
        <rFont val="Arial CE"/>
        <family val="2"/>
        <charset val="238"/>
      </rPr>
      <t xml:space="preserve">3) </t>
    </r>
    <r>
      <rPr>
        <b/>
        <sz val="10"/>
        <rFont val="Arial CE"/>
        <family val="2"/>
        <charset val="238"/>
      </rPr>
      <t>- neregistrovaní a nekapitované výkony</t>
    </r>
  </si>
  <si>
    <r>
      <t>počet OD</t>
    </r>
    <r>
      <rPr>
        <b/>
        <vertAlign val="superscript"/>
        <sz val="10"/>
        <rFont val="Arial CE"/>
        <family val="2"/>
        <charset val="238"/>
      </rPr>
      <t xml:space="preserve">2) </t>
    </r>
    <r>
      <rPr>
        <b/>
        <sz val="10"/>
        <rFont val="Arial CE"/>
        <family val="2"/>
        <charset val="238"/>
      </rPr>
      <t>- včetně propustek a doprovodů</t>
    </r>
  </si>
  <si>
    <r>
      <t xml:space="preserve">PJP 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 - počet jednicových pojištěnců ke konci období</t>
    </r>
  </si>
  <si>
    <t>Odlišný význam kontaktu nebo UOP uveden přímo v tabulce</t>
  </si>
  <si>
    <t>UOP = v daném období počet RČ na segment a IČZ</t>
  </si>
  <si>
    <t>Kontakt = v daném období počet RČ na segment, IČZ a den</t>
  </si>
  <si>
    <t>Korunové položky - ZUM, ZULP, kapitační platba, lékový paušál, …</t>
  </si>
  <si>
    <t>Objem úhrad (v tis. Kč) musí odpovídat údaji ve Výroční zprávě</t>
  </si>
  <si>
    <t>Produkční ukazatele jsou sbírány přes období vykázání zdravotních služeb !!!</t>
  </si>
  <si>
    <t>Poznámky:</t>
  </si>
  <si>
    <t>nevyplňovat</t>
  </si>
  <si>
    <r>
      <t xml:space="preserve">Náklady na zdravotní služby celkem </t>
    </r>
    <r>
      <rPr>
        <sz val="11"/>
        <color theme="1"/>
        <rFont val="Calibri"/>
        <family val="2"/>
        <charset val="238"/>
        <scheme val="minor"/>
      </rPr>
      <t>(součet ř. I. + ř. II.)</t>
    </r>
  </si>
  <si>
    <t>III.</t>
  </si>
  <si>
    <t>Náklady na zlepšení zdravotních služeb čerpané z jiných fondů</t>
  </si>
  <si>
    <t xml:space="preserve">II. </t>
  </si>
  <si>
    <r>
      <t xml:space="preserve">Ostatní náklady na zdravotní služby </t>
    </r>
    <r>
      <rPr>
        <sz val="9"/>
        <rFont val="Arial CE"/>
        <charset val="238"/>
      </rPr>
      <t>(které nelze zařadit do předchozích bodů - do vysvětlivek uvést, co zahrnují)</t>
    </r>
  </si>
  <si>
    <t xml:space="preserve"> - v segmentu AS</t>
  </si>
  <si>
    <t xml:space="preserve"> - v segmentu GYN</t>
  </si>
  <si>
    <t xml:space="preserve"> - v segmentu PLDD</t>
  </si>
  <si>
    <t xml:space="preserve"> - v segmentu PL</t>
  </si>
  <si>
    <t xml:space="preserve">z toho náklady za nepovinné očkování hrazené z v.z.p. </t>
  </si>
  <si>
    <t>Náklady na očkovací látky podle zákona č. 48/1997 Sb., ve znění pozdějších předpisů</t>
  </si>
  <si>
    <t>Finanční prostředky (vratky) podle § 16b zák. č. 48/1997 Sb.</t>
  </si>
  <si>
    <t>Náklady na léčení v zahraničí podle §1 odst. 4 písm. b) vyhlášky o fondech 1)</t>
  </si>
  <si>
    <t>b) předepsané u poskytovatelů lůžkové péče</t>
  </si>
  <si>
    <t>u poskytovatele specializované ambulantní péče</t>
  </si>
  <si>
    <t xml:space="preserve">u poskytovatele v oboru všeobecné praktické lékařství a praktické lékařství pro děti a dorost </t>
  </si>
  <si>
    <r>
      <t>a) předepsané u poskytovatelů ambulantní péče</t>
    </r>
    <r>
      <rPr>
        <sz val="9"/>
        <rFont val="Arial CE"/>
        <charset val="238"/>
      </rPr>
      <t xml:space="preserve"> (samostatní ambulantní PZS)</t>
    </r>
  </si>
  <si>
    <t>v tom:</t>
  </si>
  <si>
    <t>Náklady na zdravotnické prostředky vydané na poukazy celkem</t>
  </si>
  <si>
    <t>Náklady na léky vydané na recepty celkem:</t>
  </si>
  <si>
    <r>
      <t>Náklady na zdravotnickou záchrannou službu</t>
    </r>
    <r>
      <rPr>
        <sz val="9"/>
        <rFont val="Arial CE"/>
        <charset val="238"/>
      </rPr>
      <t xml:space="preserve"> (odbornost 709, zdravotnická zařízení nevykazující žádný kód ošetřovacího dne)</t>
    </r>
  </si>
  <si>
    <r>
      <t>Náklady na přepravu</t>
    </r>
    <r>
      <rPr>
        <sz val="9"/>
        <rFont val="Arial CE"/>
        <charset val="238"/>
      </rPr>
      <t xml:space="preserve"> (zahrnuje zdravotnickou dopravní službu vč. individuální přepravy, nezahrnuje se přeprava z ř. 2)</t>
    </r>
  </si>
  <si>
    <t>Náklady na služby v ozdravovnách</t>
  </si>
  <si>
    <t>Náklady na lázeňskou léčebně rehabilitační péči</t>
  </si>
  <si>
    <t>e) lůžka ve speciálních lůžkových zařízeních hospicového typu (OD 00030)</t>
  </si>
  <si>
    <t>2.5</t>
  </si>
  <si>
    <r>
      <t>d) samostatní poskytovatelé zdravotních služeb vykazující kód ošetřovacího dne 00005</t>
    </r>
    <r>
      <rPr>
        <sz val="9"/>
        <rFont val="Arial CE"/>
        <charset val="238"/>
      </rPr>
      <t xml:space="preserve"> (ošetřovatelská lůžka)</t>
    </r>
  </si>
  <si>
    <t>2.4</t>
  </si>
  <si>
    <r>
      <t xml:space="preserve">c) samostatní poskytovatelé zdravotních služeb vykazující kód ošetřovacího dne 00024 </t>
    </r>
    <r>
      <rPr>
        <sz val="9"/>
        <rFont val="Arial CE"/>
        <charset val="238"/>
      </rPr>
      <t>(léčebny dlouhodobě nemocných)</t>
    </r>
  </si>
  <si>
    <t>2.3</t>
  </si>
  <si>
    <t>z toho: samostatní poskytovatelé lůžkové následné péče OD 00021, OD 00026</t>
  </si>
  <si>
    <t>2.2.1</t>
  </si>
  <si>
    <t>b) samostatní poskytovatelé lůžkové následné péče OD 00021, OD 00022, OD 00023, OD 00025, OD 00026, OD 00027, OD 00028 (odborné léčebné ústavy s výjimkou PZS uvedených v řádku 2.3 a 2.4), OD 00029</t>
  </si>
  <si>
    <t>2.2</t>
  </si>
  <si>
    <r>
      <t xml:space="preserve">z toho: léčivé přípravky hrazené na základě </t>
    </r>
    <r>
      <rPr>
        <sz val="9"/>
        <color rgb="FFFF0000"/>
        <rFont val="Arial"/>
        <family val="2"/>
        <charset val="238"/>
      </rPr>
      <t>§</t>
    </r>
    <r>
      <rPr>
        <sz val="9"/>
        <color rgb="FFFF0000"/>
        <rFont val="Arial CE"/>
        <charset val="238"/>
      </rPr>
      <t xml:space="preserve"> 16 zákona č. 48/1997 Sb.</t>
    </r>
  </si>
  <si>
    <t>2.1.5.1</t>
  </si>
  <si>
    <t>léčivé přípravky hrazené pouze poskytovatelům zdravotních služeb poskytujícím péči na specializovaných pracovištích (viz § 15 zákona č. 48/1997 Sb. a vyhlášku č. 376/2011 Sb.)</t>
  </si>
  <si>
    <t>2.1.5</t>
  </si>
  <si>
    <t>ostatní (LSPP, přeprava atd., tj. zbývající služby neuvedené v ř. 2.1.1, 2.1.2 a 2.1.3)</t>
  </si>
  <si>
    <t>2.1.4</t>
  </si>
  <si>
    <t>následná lůžková péče (OD 00005, příp. 00024)</t>
  </si>
  <si>
    <t>2.1.3</t>
  </si>
  <si>
    <t>radiologie a zobrazovací metody (odbornost 806 a 809)</t>
  </si>
  <si>
    <t>laboratoře (odbornosti 222, 801–805, 812–822)</t>
  </si>
  <si>
    <t xml:space="preserve">z toho: </t>
  </si>
  <si>
    <t>akutní lůžková péče (doklady 02, 02s, 03, 03s a 06 s vazbou na doklad 02 "Metodiky pro pořizování a předávání dokladů")</t>
  </si>
  <si>
    <t>2.1.2</t>
  </si>
  <si>
    <t>patologie (odbornosti 807 a 823)</t>
  </si>
  <si>
    <t>soudní lékařství (odbornost 808)</t>
  </si>
  <si>
    <t xml:space="preserve">z toho:  </t>
  </si>
  <si>
    <t>ambulantní péče (doklady 01, 01s, 03, 03s, 06 bez vazby na hospitalizační doklad 02 "Metodiky pro pořizování a předávání dokladů")</t>
  </si>
  <si>
    <t>2.1.1</t>
  </si>
  <si>
    <t>a) samostatní poskytovatelé lůžkové, ambulantní a jednodenní péče (nemocnice)</t>
  </si>
  <si>
    <t>2.1</t>
  </si>
  <si>
    <r>
      <t xml:space="preserve">Náklady na lůžkovou zdravotní péči celkem </t>
    </r>
    <r>
      <rPr>
        <sz val="9"/>
        <rFont val="Arial CE"/>
        <charset val="238"/>
      </rPr>
      <t>(poskytovatelé zdravotních služeb vykazující kód ošetřovacího dne, zahrnují se náklady na zvlášť účtované léčivé přípravky, zvlášť účtovaný materiál, paušál na léky i případně nasmlouvané služby ambulantní, stomatologickou a přepravu provozovanou v rámci lůžkového PZS s výjimkou nákladů na léky na recepty a zdravotnických prostředků vydaných na poukazy)</t>
    </r>
  </si>
  <si>
    <r>
      <t xml:space="preserve">j) na ošetřovatelskou a rehabilitační péči poskytnutou v zařízeních sociálních služeb </t>
    </r>
    <r>
      <rPr>
        <sz val="8"/>
        <rFont val="Arial CE"/>
        <charset val="238"/>
      </rPr>
      <t>(§ 22 písm. e) zákona č. 48/1997 Sb.) (odbornost 913)</t>
    </r>
  </si>
  <si>
    <t>1.10</t>
  </si>
  <si>
    <r>
      <t xml:space="preserve">i) na zdravotní péči poskytnutou v zařízeních sociálních služeb </t>
    </r>
    <r>
      <rPr>
        <sz val="8"/>
        <rFont val="Arial CE"/>
        <family val="2"/>
        <charset val="238"/>
      </rPr>
      <t>(§ 22 písm. d) zákona č. 48/1997 Sb.) (všechny nasml. odb. kromě 913)</t>
    </r>
    <r>
      <rPr>
        <vertAlign val="superscript"/>
        <sz val="8"/>
        <rFont val="Arial CE"/>
        <charset val="238"/>
      </rPr>
      <t>1)</t>
    </r>
  </si>
  <si>
    <t>1.9</t>
  </si>
  <si>
    <t>h) na zdravotní péči poskytovatelů zdravotních služeb poskytnutou osobám umístěným u nich z jiných než zdravotních důvodů (§ 22 písm. c) zákona č. 48/1997 Sb. (odbornost 913)</t>
  </si>
  <si>
    <t>1.8</t>
  </si>
  <si>
    <t>radioterapie a radiační onkologie (odbornost 403)</t>
  </si>
  <si>
    <t>1.7.5</t>
  </si>
  <si>
    <t>hemodialýza (odbornost 128)</t>
  </si>
  <si>
    <t>1.7.4</t>
  </si>
  <si>
    <t>klinická logopedie (odbornost 903)</t>
  </si>
  <si>
    <t>1.7.3</t>
  </si>
  <si>
    <t>klinická psychologie (odbornost 901)</t>
  </si>
  <si>
    <t>1.7.2</t>
  </si>
  <si>
    <r>
      <t xml:space="preserve"> z toho: léčivé přípravky hrazené na základě </t>
    </r>
    <r>
      <rPr>
        <sz val="9"/>
        <color rgb="FFFF0000"/>
        <rFont val="Arial"/>
        <family val="2"/>
        <charset val="238"/>
      </rPr>
      <t>§</t>
    </r>
    <r>
      <rPr>
        <sz val="9"/>
        <color rgb="FFFF0000"/>
        <rFont val="Arial CE"/>
        <charset val="238"/>
      </rPr>
      <t xml:space="preserve"> 16 zákona č. 48/1997 Sb.</t>
    </r>
  </si>
  <si>
    <t>1.7.1.1</t>
  </si>
  <si>
    <t>léčivé přípravky hrazené pouze poskytovatelům zdravotních služeb poskytujícím péči na specializovaných pracovištích (viz § 15 zákona č. 48/1997 Sb. a vyhlášku č. 376/2011 Sb., kterou se provádějí některá ustanovení zákona o veřejném zdravotním pojištění (dále jen „vyhláška č. 376/2011 Sb.“))</t>
  </si>
  <si>
    <t>1.7.1</t>
  </si>
  <si>
    <t>g) na specializovanou ambulantní péči (odbornosti neuvedené v ř. 1.1–1.6 a neuvedené v řádku 2)</t>
  </si>
  <si>
    <t>1.7</t>
  </si>
  <si>
    <t>f) na domácí péči (odbornosti 911, 914, 916, 921, 925 a 926)</t>
  </si>
  <si>
    <t>1.6</t>
  </si>
  <si>
    <t>1.5.4</t>
  </si>
  <si>
    <t>1.5.3</t>
  </si>
  <si>
    <t>radiologie a zobrazovací metody (odbornosti 806 a 809)</t>
  </si>
  <si>
    <t>1.5.2</t>
  </si>
  <si>
    <t>1.5.1</t>
  </si>
  <si>
    <t>e) na diagnostickou péči (odbornosti 222, 801–805, 806, 807, 808, 809 a 812–823)</t>
  </si>
  <si>
    <t>1.5</t>
  </si>
  <si>
    <r>
      <t>d) na léčebně rehabilitační péči</t>
    </r>
    <r>
      <rPr>
        <sz val="9"/>
        <rFont val="Arial CE"/>
        <charset val="238"/>
      </rPr>
      <t xml:space="preserve"> (odbornost 902)</t>
    </r>
  </si>
  <si>
    <t>1.4</t>
  </si>
  <si>
    <t>c) na zdravotní péči v oboru gynekologie a porodnictví (odbornosti 603 a 604)</t>
  </si>
  <si>
    <t>1.3</t>
  </si>
  <si>
    <t>b2) na zdravotní péči v oboru praktické lékařství pro děti a dorost (odbornost 002)</t>
  </si>
  <si>
    <t>1.2.2</t>
  </si>
  <si>
    <t>b1) na zdravotní péči v oboru všeobecné praktické lékařství (odbornost 001)</t>
  </si>
  <si>
    <t>1.2.1</t>
  </si>
  <si>
    <r>
      <t xml:space="preserve">a) na zdravotní péči v oboru zubní lékařství </t>
    </r>
    <r>
      <rPr>
        <sz val="9"/>
        <rFont val="Arial CE"/>
        <charset val="238"/>
      </rPr>
      <t>(odbornosti 014–015, 019)</t>
    </r>
  </si>
  <si>
    <t>1.1</t>
  </si>
  <si>
    <r>
      <t xml:space="preserve">Náklady na ambulantní péči celkem </t>
    </r>
    <r>
      <rPr>
        <sz val="9"/>
        <rFont val="Arial CE"/>
        <charset val="238"/>
      </rPr>
      <t>(poskytovatelé zdravotních služeb nevykazující žádný kód ošetřovacího dne, zahrnují se náklady na zvlášť účtované léčivé přípravky, zvlášť účtovaný materiál, s výjimkou nákladů na léky na recepty a zdravotnické prostředky vydané na poukazy)</t>
    </r>
  </si>
  <si>
    <t xml:space="preserve">v tom:    </t>
  </si>
  <si>
    <r>
      <t xml:space="preserve">Náklady na zdravotní služby celkem čerpané z oddílu A </t>
    </r>
    <r>
      <rPr>
        <sz val="10"/>
        <rFont val="Arial CE"/>
        <family val="2"/>
        <charset val="238"/>
      </rPr>
      <t>(tabulka č. 2, oddíl A III., ř. 1)</t>
    </r>
    <r>
      <rPr>
        <b/>
        <sz val="10"/>
        <rFont val="Arial CE"/>
        <family val="2"/>
        <charset val="238"/>
      </rPr>
      <t xml:space="preserve"> základního fondu zdravotního pojištění včetně dohadných položek zúčtované v daném období </t>
    </r>
    <r>
      <rPr>
        <sz val="10"/>
        <rFont val="Arial CE"/>
        <family val="2"/>
        <charset val="238"/>
      </rPr>
      <t>(součet ř. 1–12)</t>
    </r>
  </si>
  <si>
    <t>I.</t>
  </si>
  <si>
    <t>II. část</t>
  </si>
  <si>
    <t>I. část</t>
  </si>
  <si>
    <t>Sledované údaje</t>
  </si>
  <si>
    <t>Korunové položky (tis. Kč)</t>
  </si>
  <si>
    <t>Počet bodů    (v tis.)</t>
  </si>
  <si>
    <t>Objem úhrad (tis. Kč)</t>
  </si>
  <si>
    <t xml:space="preserve"> Název  ukazatele</t>
  </si>
  <si>
    <t>Ř</t>
  </si>
  <si>
    <t>2018_Ip</t>
  </si>
  <si>
    <t>Období (pololetí):</t>
  </si>
  <si>
    <t>Zdravotní pojišťovna:</t>
  </si>
  <si>
    <t/>
  </si>
  <si>
    <t>2018 - celorok</t>
  </si>
  <si>
    <t>2018_IIp</t>
  </si>
  <si>
    <t>UOP</t>
  </si>
  <si>
    <t>počet položek</t>
  </si>
  <si>
    <t>počet receptů</t>
  </si>
  <si>
    <t>počet proplacených kódů 09552</t>
  </si>
  <si>
    <t>kontakty</t>
  </si>
  <si>
    <t>počet km</t>
  </si>
  <si>
    <r>
      <t>počet OD</t>
    </r>
    <r>
      <rPr>
        <b/>
        <vertAlign val="superscript"/>
        <sz val="9"/>
        <rFont val="Arial CE"/>
        <charset val="238"/>
      </rPr>
      <t>2)</t>
    </r>
  </si>
  <si>
    <r>
      <t>počet OD</t>
    </r>
    <r>
      <rPr>
        <b/>
        <vertAlign val="superscript"/>
        <sz val="9"/>
        <color rgb="FFFF0000"/>
        <rFont val="Arial CE"/>
        <charset val="238"/>
      </rPr>
      <t>2)</t>
    </r>
  </si>
  <si>
    <t>CM</t>
  </si>
  <si>
    <t>Počet případů</t>
  </si>
  <si>
    <r>
      <t xml:space="preserve">PJP </t>
    </r>
    <r>
      <rPr>
        <b/>
        <vertAlign val="superscript"/>
        <sz val="9"/>
        <rFont val="Arial CE"/>
        <charset val="238"/>
      </rPr>
      <t>1)</t>
    </r>
  </si>
  <si>
    <r>
      <t>kontakty</t>
    </r>
    <r>
      <rPr>
        <b/>
        <vertAlign val="superscript"/>
        <sz val="9"/>
        <rFont val="Arial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</si>
</sst>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\Řs\ˇ\c\ yyyy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  <charset val="238"/>
    </font>
    <font>
      <u/>
      <sz val="10"/>
      <color theme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  <font>
      <b/>
      <vertAlign val="superscript"/>
      <sz val="10"/>
      <name val="Arial CE"/>
      <family val="2"/>
      <charset val="238"/>
    </font>
    <font>
      <b/>
      <vertAlign val="superscript"/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"/>
      <family val="2"/>
      <charset val="238"/>
    </font>
    <font>
      <sz val="9"/>
      <color rgb="FFFF000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9"/>
      <name val="Arial CE"/>
      <charset val="238"/>
    </font>
    <font>
      <b/>
      <vertAlign val="superscript"/>
      <sz val="9"/>
      <color rgb="FFFF00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1" fillId="0" borderId="0"/>
    <xf numFmtId="0" fontId="3" fillId="0" borderId="0">
      <protection locked="0"/>
    </xf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6" fillId="17" borderId="0" applyNumberFormat="0" applyBorder="0" applyAlignment="0" applyProtection="0"/>
    <xf numFmtId="0" fontId="7" fillId="12" borderId="1" applyNumberFormat="0" applyAlignment="0" applyProtection="0"/>
    <xf numFmtId="0" fontId="7" fillId="12" borderId="1" applyNumberFormat="0" applyAlignment="0" applyProtection="0"/>
    <xf numFmtId="0" fontId="7" fillId="12" borderId="1" applyNumberFormat="0" applyAlignment="0" applyProtection="0"/>
    <xf numFmtId="0" fontId="7" fillId="12" borderId="1" applyNumberFormat="0" applyAlignment="0" applyProtection="0"/>
    <xf numFmtId="0" fontId="7" fillId="12" borderId="1" applyNumberFormat="0" applyAlignment="0" applyProtection="0"/>
    <xf numFmtId="164" fontId="3" fillId="0" borderId="0">
      <protection locked="0"/>
    </xf>
    <xf numFmtId="0" fontId="8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19" borderId="5" applyNumberFormat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8" fillId="0" borderId="6" applyNumberFormat="0" applyFill="0" applyAlignment="0" applyProtection="0"/>
    <xf numFmtId="0" fontId="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20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7" fillId="0" borderId="0"/>
    <xf numFmtId="0" fontId="23" fillId="21" borderId="7" applyNumberFormat="0" applyFont="0" applyAlignment="0" applyProtection="0"/>
    <xf numFmtId="0" fontId="23" fillId="21" borderId="7" applyNumberFormat="0" applyFont="0" applyAlignment="0" applyProtection="0"/>
    <xf numFmtId="0" fontId="23" fillId="21" borderId="7" applyNumberFormat="0" applyFont="0" applyAlignment="0" applyProtection="0"/>
    <xf numFmtId="0" fontId="23" fillId="21" borderId="7" applyNumberFormat="0" applyFont="0" applyAlignment="0" applyProtection="0"/>
    <xf numFmtId="0" fontId="23" fillId="21" borderId="7" applyNumberFormat="0" applyFont="0" applyAlignment="0" applyProtection="0"/>
    <xf numFmtId="0" fontId="28" fillId="12" borderId="8" applyNumberFormat="0" applyAlignment="0" applyProtection="0"/>
    <xf numFmtId="0" fontId="28" fillId="12" borderId="8" applyNumberFormat="0" applyAlignment="0" applyProtection="0"/>
    <xf numFmtId="0" fontId="28" fillId="12" borderId="8" applyNumberFormat="0" applyAlignment="0" applyProtection="0"/>
    <xf numFmtId="0" fontId="28" fillId="12" borderId="8" applyNumberFormat="0" applyAlignment="0" applyProtection="0"/>
    <xf numFmtId="0" fontId="28" fillId="12" borderId="8" applyNumberFormat="0" applyAlignment="0" applyProtection="0"/>
    <xf numFmtId="0" fontId="3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61">
    <xf numFmtId="0" fontId="0" fillId="0" borderId="0" xfId="0"/>
    <xf numFmtId="3" fontId="0" fillId="0" borderId="0" xfId="0" applyNumberFormat="1"/>
    <xf numFmtId="0" fontId="2" fillId="2" borderId="0" xfId="1" applyFont="1" applyFill="1"/>
    <xf numFmtId="49" fontId="2" fillId="2" borderId="0" xfId="1" applyNumberFormat="1" applyFont="1" applyFill="1"/>
    <xf numFmtId="0" fontId="32" fillId="0" borderId="0" xfId="89" applyFont="1"/>
    <xf numFmtId="0" fontId="32" fillId="0" borderId="0" xfId="89" applyFont="1" applyAlignment="1">
      <alignment horizontal="center"/>
    </xf>
    <xf numFmtId="0" fontId="33" fillId="0" borderId="0" xfId="89" applyFont="1" applyAlignment="1">
      <alignment horizontal="left" vertical="center" wrapText="1"/>
    </xf>
    <xf numFmtId="0" fontId="32" fillId="0" borderId="0" xfId="89" applyFont="1" applyAlignment="1">
      <alignment horizontal="centerContinuous"/>
    </xf>
    <xf numFmtId="0" fontId="33" fillId="0" borderId="0" xfId="89" applyFont="1" applyAlignment="1">
      <alignment horizontal="left" vertical="center"/>
    </xf>
    <xf numFmtId="0" fontId="32" fillId="22" borderId="0" xfId="89" applyFont="1" applyFill="1"/>
    <xf numFmtId="4" fontId="33" fillId="0" borderId="0" xfId="91" applyNumberFormat="1" applyFont="1" applyFill="1" applyBorder="1" applyAlignment="1"/>
    <xf numFmtId="0" fontId="33" fillId="23" borderId="0" xfId="89" applyFont="1" applyFill="1" applyAlignment="1">
      <alignment horizontal="left" vertical="center" wrapText="1"/>
    </xf>
    <xf numFmtId="0" fontId="32" fillId="0" borderId="0" xfId="89" applyFont="1" applyAlignment="1"/>
    <xf numFmtId="0" fontId="24" fillId="24" borderId="0" xfId="68" applyFill="1" applyBorder="1"/>
    <xf numFmtId="4" fontId="37" fillId="24" borderId="10" xfId="91" applyNumberFormat="1" applyFont="1" applyFill="1" applyBorder="1" applyAlignment="1">
      <alignment horizontal="center"/>
    </xf>
    <xf numFmtId="3" fontId="37" fillId="24" borderId="10" xfId="89" applyNumberFormat="1" applyFont="1" applyFill="1" applyBorder="1"/>
    <xf numFmtId="3" fontId="37" fillId="24" borderId="11" xfId="89" applyNumberFormat="1" applyFont="1" applyFill="1" applyBorder="1"/>
    <xf numFmtId="3" fontId="37" fillId="25" borderId="10" xfId="90" applyNumberFormat="1" applyFont="1" applyFill="1" applyBorder="1"/>
    <xf numFmtId="0" fontId="32" fillId="0" borderId="12" xfId="89" applyFont="1" applyBorder="1" applyAlignment="1">
      <alignment horizontal="left" vertical="center" wrapText="1"/>
    </xf>
    <xf numFmtId="0" fontId="32" fillId="0" borderId="10" xfId="91" applyFont="1" applyBorder="1" applyAlignment="1">
      <alignment horizontal="centerContinuous" vertical="center" wrapText="1"/>
    </xf>
    <xf numFmtId="4" fontId="37" fillId="24" borderId="13" xfId="91" applyNumberFormat="1" applyFont="1" applyFill="1" applyBorder="1" applyAlignment="1">
      <alignment horizontal="center"/>
    </xf>
    <xf numFmtId="3" fontId="37" fillId="24" borderId="13" xfId="91" applyNumberFormat="1" applyFont="1" applyFill="1" applyBorder="1" applyAlignment="1">
      <alignment horizontal="right"/>
    </xf>
    <xf numFmtId="3" fontId="37" fillId="24" borderId="14" xfId="91" applyNumberFormat="1" applyFont="1" applyFill="1" applyBorder="1" applyAlignment="1">
      <alignment horizontal="right"/>
    </xf>
    <xf numFmtId="3" fontId="37" fillId="0" borderId="13" xfId="91" applyNumberFormat="1" applyFont="1" applyFill="1" applyBorder="1" applyAlignment="1">
      <alignment horizontal="right"/>
    </xf>
    <xf numFmtId="0" fontId="32" fillId="0" borderId="15" xfId="89" applyFont="1" applyBorder="1" applyAlignment="1">
      <alignment horizontal="left" vertical="center" wrapText="1"/>
    </xf>
    <xf numFmtId="0" fontId="32" fillId="0" borderId="13" xfId="91" applyFont="1" applyBorder="1" applyAlignment="1">
      <alignment horizontal="centerContinuous" vertical="center" wrapText="1"/>
    </xf>
    <xf numFmtId="4" fontId="37" fillId="24" borderId="16" xfId="91" applyNumberFormat="1" applyFont="1" applyFill="1" applyBorder="1" applyAlignment="1">
      <alignment horizontal="center"/>
    </xf>
    <xf numFmtId="3" fontId="37" fillId="0" borderId="16" xfId="91" applyNumberFormat="1" applyFont="1" applyBorder="1" applyAlignment="1">
      <alignment horizontal="right"/>
    </xf>
    <xf numFmtId="3" fontId="37" fillId="24" borderId="17" xfId="91" applyNumberFormat="1" applyFont="1" applyFill="1" applyBorder="1" applyAlignment="1">
      <alignment horizontal="right"/>
    </xf>
    <xf numFmtId="0" fontId="38" fillId="0" borderId="18" xfId="89" applyFont="1" applyBorder="1" applyAlignment="1">
      <alignment horizontal="left" vertical="center" wrapText="1"/>
    </xf>
    <xf numFmtId="0" fontId="38" fillId="0" borderId="16" xfId="91" applyFont="1" applyBorder="1" applyAlignment="1">
      <alignment horizontal="centerContinuous" vertical="center" wrapText="1"/>
    </xf>
    <xf numFmtId="3" fontId="37" fillId="24" borderId="16" xfId="91" applyNumberFormat="1" applyFont="1" applyFill="1" applyBorder="1" applyAlignment="1">
      <alignment horizontal="center"/>
    </xf>
    <xf numFmtId="0" fontId="40" fillId="0" borderId="18" xfId="91" applyFont="1" applyBorder="1" applyAlignment="1">
      <alignment horizontal="left" vertical="center" wrapText="1" indent="2"/>
    </xf>
    <xf numFmtId="3" fontId="37" fillId="24" borderId="16" xfId="91" applyNumberFormat="1" applyFont="1" applyFill="1" applyBorder="1" applyAlignment="1"/>
    <xf numFmtId="0" fontId="38" fillId="0" borderId="18" xfId="91" applyFont="1" applyBorder="1" applyAlignment="1">
      <alignment horizontal="left" vertical="center" wrapText="1"/>
    </xf>
    <xf numFmtId="3" fontId="37" fillId="2" borderId="16" xfId="91" applyNumberFormat="1" applyFont="1" applyFill="1" applyBorder="1" applyAlignment="1"/>
    <xf numFmtId="3" fontId="37" fillId="0" borderId="16" xfId="91" applyNumberFormat="1" applyFont="1" applyFill="1" applyBorder="1" applyAlignment="1"/>
    <xf numFmtId="0" fontId="39" fillId="0" borderId="18" xfId="91" applyFont="1" applyBorder="1" applyAlignment="1">
      <alignment horizontal="left" vertical="center" wrapText="1" indent="2"/>
    </xf>
    <xf numFmtId="3" fontId="37" fillId="25" borderId="16" xfId="91" applyNumberFormat="1" applyFont="1" applyFill="1" applyBorder="1" applyAlignment="1"/>
    <xf numFmtId="3" fontId="37" fillId="25" borderId="16" xfId="91" applyNumberFormat="1" applyFont="1" applyFill="1" applyBorder="1" applyAlignment="1">
      <alignment horizontal="right"/>
    </xf>
    <xf numFmtId="3" fontId="37" fillId="0" borderId="16" xfId="91" applyNumberFormat="1" applyFont="1" applyBorder="1" applyAlignment="1"/>
    <xf numFmtId="3" fontId="37" fillId="0" borderId="17" xfId="91" applyNumberFormat="1" applyFont="1" applyBorder="1" applyAlignment="1">
      <alignment horizontal="right"/>
    </xf>
    <xf numFmtId="0" fontId="39" fillId="0" borderId="18" xfId="91" applyFont="1" applyBorder="1" applyAlignment="1">
      <alignment horizontal="left" vertical="center" wrapText="1"/>
    </xf>
    <xf numFmtId="3" fontId="37" fillId="25" borderId="19" xfId="91" applyNumberFormat="1" applyFont="1" applyFill="1" applyBorder="1" applyAlignment="1"/>
    <xf numFmtId="3" fontId="37" fillId="25" borderId="19" xfId="91" applyNumberFormat="1" applyFont="1" applyFill="1" applyBorder="1" applyAlignment="1">
      <alignment horizontal="right"/>
    </xf>
    <xf numFmtId="3" fontId="37" fillId="24" borderId="20" xfId="91" applyNumberFormat="1" applyFont="1" applyFill="1" applyBorder="1" applyAlignment="1">
      <alignment horizontal="right"/>
    </xf>
    <xf numFmtId="0" fontId="38" fillId="0" borderId="21" xfId="91" applyFont="1" applyBorder="1" applyAlignment="1">
      <alignment horizontal="left" vertical="center" wrapText="1"/>
    </xf>
    <xf numFmtId="0" fontId="38" fillId="0" borderId="19" xfId="91" applyFont="1" applyBorder="1" applyAlignment="1">
      <alignment horizontal="centerContinuous" vertical="center" wrapText="1"/>
    </xf>
    <xf numFmtId="3" fontId="37" fillId="2" borderId="22" xfId="91" applyNumberFormat="1" applyFont="1" applyFill="1" applyBorder="1" applyAlignment="1"/>
    <xf numFmtId="3" fontId="37" fillId="0" borderId="22" xfId="91" applyNumberFormat="1" applyFont="1" applyFill="1" applyBorder="1" applyAlignment="1"/>
    <xf numFmtId="3" fontId="37" fillId="0" borderId="22" xfId="91" applyNumberFormat="1" applyFont="1" applyBorder="1" applyAlignment="1">
      <alignment horizontal="right"/>
    </xf>
    <xf numFmtId="0" fontId="38" fillId="0" borderId="23" xfId="91" applyFont="1" applyBorder="1" applyAlignment="1">
      <alignment horizontal="left" vertical="center" wrapText="1"/>
    </xf>
    <xf numFmtId="0" fontId="38" fillId="0" borderId="22" xfId="91" applyFont="1" applyBorder="1" applyAlignment="1">
      <alignment horizontal="centerContinuous" vertical="center" wrapText="1"/>
    </xf>
    <xf numFmtId="3" fontId="37" fillId="0" borderId="24" xfId="91" applyNumberFormat="1" applyFont="1" applyFill="1" applyBorder="1" applyAlignment="1"/>
    <xf numFmtId="3" fontId="37" fillId="0" borderId="24" xfId="91" applyNumberFormat="1" applyFont="1" applyBorder="1" applyAlignment="1">
      <alignment horizontal="right"/>
    </xf>
    <xf numFmtId="3" fontId="37" fillId="2" borderId="24" xfId="91" applyNumberFormat="1" applyFont="1" applyFill="1" applyBorder="1" applyAlignment="1"/>
    <xf numFmtId="0" fontId="38" fillId="0" borderId="25" xfId="91" applyFont="1" applyBorder="1" applyAlignment="1">
      <alignment horizontal="left" vertical="center" wrapText="1"/>
    </xf>
    <xf numFmtId="0" fontId="38" fillId="0" borderId="24" xfId="91" applyFont="1" applyBorder="1" applyAlignment="1">
      <alignment horizontal="centerContinuous" vertical="center" wrapText="1"/>
    </xf>
    <xf numFmtId="0" fontId="38" fillId="0" borderId="25" xfId="91" applyFont="1" applyFill="1" applyBorder="1" applyAlignment="1">
      <alignment horizontal="left" vertical="center" wrapText="1"/>
    </xf>
    <xf numFmtId="3" fontId="38" fillId="2" borderId="24" xfId="91" applyNumberFormat="1" applyFont="1" applyFill="1" applyBorder="1" applyAlignment="1"/>
    <xf numFmtId="3" fontId="38" fillId="0" borderId="24" xfId="91" applyNumberFormat="1" applyFont="1" applyFill="1" applyBorder="1" applyAlignment="1"/>
    <xf numFmtId="3" fontId="38" fillId="0" borderId="24" xfId="91" applyNumberFormat="1" applyFont="1" applyBorder="1" applyAlignment="1">
      <alignment horizontal="right"/>
    </xf>
    <xf numFmtId="0" fontId="41" fillId="0" borderId="25" xfId="91" applyFont="1" applyFill="1" applyBorder="1" applyAlignment="1">
      <alignment horizontal="left" vertical="top" wrapText="1" indent="2"/>
    </xf>
    <xf numFmtId="49" fontId="41" fillId="0" borderId="24" xfId="91" applyNumberFormat="1" applyFont="1" applyBorder="1" applyAlignment="1">
      <alignment horizontal="centerContinuous" vertical="center" wrapText="1"/>
    </xf>
    <xf numFmtId="0" fontId="38" fillId="0" borderId="24" xfId="91" applyFont="1" applyFill="1" applyBorder="1" applyAlignment="1">
      <alignment horizontal="left" vertical="top" wrapText="1"/>
    </xf>
    <xf numFmtId="3" fontId="37" fillId="2" borderId="25" xfId="91" applyNumberFormat="1" applyFont="1" applyFill="1" applyBorder="1" applyAlignment="1">
      <alignment horizontal="right"/>
    </xf>
    <xf numFmtId="3" fontId="37" fillId="2" borderId="24" xfId="91" applyNumberFormat="1" applyFont="1" applyFill="1" applyBorder="1" applyAlignment="1">
      <alignment horizontal="center"/>
    </xf>
    <xf numFmtId="0" fontId="40" fillId="0" borderId="24" xfId="91" applyFont="1" applyFill="1" applyBorder="1" applyAlignment="1" applyProtection="1">
      <alignment horizontal="left" vertical="top" wrapText="1" indent="4"/>
      <protection hidden="1"/>
    </xf>
    <xf numFmtId="49" fontId="43" fillId="0" borderId="26" xfId="91" applyNumberFormat="1" applyFont="1" applyFill="1" applyBorder="1" applyAlignment="1" applyProtection="1">
      <alignment horizontal="left" vertical="top" wrapText="1" indent="1"/>
      <protection hidden="1"/>
    </xf>
    <xf numFmtId="0" fontId="38" fillId="0" borderId="27" xfId="91" applyFont="1" applyFill="1" applyBorder="1" applyAlignment="1">
      <alignment horizontal="left" vertical="center" wrapText="1" indent="2"/>
    </xf>
    <xf numFmtId="3" fontId="37" fillId="24" borderId="24" xfId="91" applyNumberFormat="1" applyFont="1" applyFill="1" applyBorder="1" applyAlignment="1">
      <alignment horizontal="right"/>
    </xf>
    <xf numFmtId="0" fontId="38" fillId="0" borderId="25" xfId="91" applyFont="1" applyFill="1" applyBorder="1" applyAlignment="1">
      <alignment horizontal="left" vertical="center" wrapText="1" indent="2"/>
    </xf>
    <xf numFmtId="3" fontId="37" fillId="0" borderId="24" xfId="91" applyNumberFormat="1" applyFont="1" applyFill="1" applyBorder="1" applyAlignment="1">
      <alignment horizontal="right"/>
    </xf>
    <xf numFmtId="3" fontId="37" fillId="0" borderId="25" xfId="91" applyNumberFormat="1" applyFont="1" applyFill="1" applyBorder="1" applyAlignment="1">
      <alignment horizontal="right"/>
    </xf>
    <xf numFmtId="0" fontId="39" fillId="0" borderId="27" xfId="91" applyFont="1" applyFill="1" applyBorder="1" applyAlignment="1">
      <alignment horizontal="left" vertical="center" wrapText="1" indent="2"/>
    </xf>
    <xf numFmtId="3" fontId="37" fillId="25" borderId="24" xfId="91" applyNumberFormat="1" applyFont="1" applyFill="1" applyBorder="1" applyAlignment="1"/>
    <xf numFmtId="3" fontId="37" fillId="25" borderId="24" xfId="91" applyNumberFormat="1" applyFont="1" applyFill="1" applyBorder="1" applyAlignment="1">
      <alignment horizontal="right"/>
    </xf>
    <xf numFmtId="3" fontId="37" fillId="0" borderId="25" xfId="91" applyNumberFormat="1" applyFont="1" applyBorder="1" applyAlignment="1">
      <alignment horizontal="right"/>
    </xf>
    <xf numFmtId="0" fontId="39" fillId="0" borderId="25" xfId="91" applyFont="1" applyFill="1" applyBorder="1" applyAlignment="1">
      <alignment horizontal="left" vertical="center" wrapText="1"/>
    </xf>
    <xf numFmtId="3" fontId="37" fillId="24" borderId="24" xfId="91" applyNumberFormat="1" applyFont="1" applyFill="1" applyBorder="1" applyAlignment="1"/>
    <xf numFmtId="0" fontId="37" fillId="0" borderId="24" xfId="91" applyFont="1" applyFill="1" applyBorder="1" applyAlignment="1" applyProtection="1">
      <alignment horizontal="left" vertical="top" wrapText="1"/>
      <protection hidden="1"/>
    </xf>
    <xf numFmtId="0" fontId="38" fillId="0" borderId="27" xfId="91" applyFont="1" applyFill="1" applyBorder="1" applyAlignment="1">
      <alignment horizontal="left" vertical="top" wrapText="1"/>
    </xf>
    <xf numFmtId="3" fontId="37" fillId="2" borderId="24" xfId="91" applyNumberFormat="1" applyFont="1" applyFill="1" applyBorder="1" applyAlignment="1">
      <alignment horizontal="right"/>
    </xf>
    <xf numFmtId="0" fontId="38" fillId="0" borderId="24" xfId="91" applyFont="1" applyFill="1" applyBorder="1" applyAlignment="1">
      <alignment horizontal="left" vertical="center" wrapText="1" indent="2"/>
    </xf>
    <xf numFmtId="49" fontId="38" fillId="0" borderId="24" xfId="91" applyNumberFormat="1" applyFont="1" applyFill="1" applyBorder="1" applyAlignment="1">
      <alignment horizontal="center" vertical="center" wrapText="1"/>
    </xf>
    <xf numFmtId="49" fontId="38" fillId="0" borderId="24" xfId="91" applyNumberFormat="1" applyFont="1" applyFill="1" applyBorder="1" applyAlignment="1">
      <alignment horizontal="left" vertical="top" wrapText="1" indent="1"/>
    </xf>
    <xf numFmtId="0" fontId="38" fillId="0" borderId="27" xfId="89" applyFont="1" applyFill="1" applyBorder="1" applyAlignment="1">
      <alignment wrapText="1"/>
    </xf>
    <xf numFmtId="4" fontId="37" fillId="0" borderId="24" xfId="91" applyNumberFormat="1" applyFont="1" applyFill="1" applyBorder="1" applyAlignment="1">
      <alignment horizontal="center"/>
    </xf>
    <xf numFmtId="0" fontId="39" fillId="0" borderId="25" xfId="91" applyFont="1" applyBorder="1" applyAlignment="1">
      <alignment horizontal="left" vertical="center" wrapText="1"/>
    </xf>
    <xf numFmtId="4" fontId="37" fillId="24" borderId="24" xfId="91" applyNumberFormat="1" applyFont="1" applyFill="1" applyBorder="1" applyAlignment="1">
      <alignment horizontal="center"/>
    </xf>
    <xf numFmtId="49" fontId="32" fillId="0" borderId="24" xfId="91" applyNumberFormat="1" applyFont="1" applyBorder="1" applyAlignment="1">
      <alignment horizontal="centerContinuous"/>
    </xf>
    <xf numFmtId="0" fontId="32" fillId="0" borderId="0" xfId="89" applyFont="1" applyFill="1"/>
    <xf numFmtId="4" fontId="37" fillId="24" borderId="19" xfId="91" applyNumberFormat="1" applyFont="1" applyFill="1" applyBorder="1" applyAlignment="1">
      <alignment horizontal="center"/>
    </xf>
    <xf numFmtId="0" fontId="33" fillId="0" borderId="28" xfId="91" applyFont="1" applyFill="1" applyBorder="1" applyAlignment="1">
      <alignment horizontal="left" vertical="top" wrapText="1"/>
    </xf>
    <xf numFmtId="49" fontId="32" fillId="0" borderId="29" xfId="91" applyNumberFormat="1" applyFont="1" applyFill="1" applyBorder="1" applyAlignment="1">
      <alignment horizontal="center"/>
    </xf>
    <xf numFmtId="0" fontId="32" fillId="0" borderId="10" xfId="89" applyFont="1" applyBorder="1" applyAlignment="1">
      <alignment horizontal="center" vertical="center" wrapText="1"/>
    </xf>
    <xf numFmtId="0" fontId="32" fillId="0" borderId="10" xfId="89" applyFont="1" applyBorder="1" applyAlignment="1">
      <alignment horizontal="center" vertical="center" wrapText="1"/>
    </xf>
    <xf numFmtId="0" fontId="48" fillId="0" borderId="30" xfId="89" applyFont="1" applyBorder="1" applyAlignment="1">
      <alignment horizontal="center" vertical="center" wrapText="1"/>
    </xf>
    <xf numFmtId="0" fontId="32" fillId="0" borderId="10" xfId="89" applyFont="1" applyBorder="1" applyAlignment="1">
      <alignment horizontal="centerContinuous" vertical="center"/>
    </xf>
    <xf numFmtId="0" fontId="32" fillId="0" borderId="31" xfId="89" applyFont="1" applyBorder="1" applyAlignment="1">
      <alignment horizontal="center" vertical="center" wrapText="1"/>
    </xf>
    <xf numFmtId="0" fontId="32" fillId="0" borderId="32" xfId="89" applyFont="1" applyBorder="1" applyAlignment="1">
      <alignment horizontal="center" vertical="center" wrapText="1"/>
    </xf>
    <xf numFmtId="0" fontId="32" fillId="0" borderId="31" xfId="89" applyFont="1" applyBorder="1" applyAlignment="1">
      <alignment horizontal="center" vertical="center" wrapText="1"/>
    </xf>
    <xf numFmtId="0" fontId="48" fillId="0" borderId="33" xfId="89" applyFont="1" applyBorder="1" applyAlignment="1">
      <alignment horizontal="center" vertical="center" wrapText="1"/>
    </xf>
    <xf numFmtId="0" fontId="32" fillId="0" borderId="31" xfId="89" applyFont="1" applyBorder="1" applyAlignment="1">
      <alignment horizontal="centerContinuous" vertical="center"/>
    </xf>
    <xf numFmtId="3" fontId="37" fillId="24" borderId="34" xfId="91" applyNumberFormat="1" applyFont="1" applyFill="1" applyBorder="1" applyAlignment="1">
      <alignment horizontal="right"/>
    </xf>
    <xf numFmtId="0" fontId="38" fillId="0" borderId="35" xfId="89" applyFont="1" applyBorder="1" applyAlignment="1">
      <alignment horizontal="left" vertical="center" wrapText="1"/>
    </xf>
    <xf numFmtId="3" fontId="37" fillId="24" borderId="24" xfId="91" applyNumberFormat="1" applyFont="1" applyFill="1" applyBorder="1" applyAlignment="1">
      <alignment horizontal="center"/>
    </xf>
    <xf numFmtId="0" fontId="40" fillId="0" borderId="35" xfId="91" applyFont="1" applyBorder="1" applyAlignment="1">
      <alignment horizontal="left" vertical="center" wrapText="1" indent="2"/>
    </xf>
    <xf numFmtId="0" fontId="38" fillId="0" borderId="35" xfId="91" applyFont="1" applyBorder="1" applyAlignment="1">
      <alignment horizontal="left" vertical="center" wrapText="1"/>
    </xf>
    <xf numFmtId="3" fontId="32" fillId="0" borderId="0" xfId="89" applyNumberFormat="1" applyFont="1" applyAlignment="1"/>
    <xf numFmtId="3" fontId="32" fillId="0" borderId="0" xfId="90" applyNumberFormat="1" applyFont="1" applyAlignment="1"/>
    <xf numFmtId="0" fontId="39" fillId="0" borderId="35" xfId="91" applyFont="1" applyBorder="1" applyAlignment="1">
      <alignment horizontal="left" vertical="center" wrapText="1" indent="2"/>
    </xf>
    <xf numFmtId="3" fontId="37" fillId="22" borderId="24" xfId="91" applyNumberFormat="1" applyFont="1" applyFill="1" applyBorder="1" applyAlignment="1"/>
    <xf numFmtId="3" fontId="37" fillId="0" borderId="24" xfId="91" applyNumberFormat="1" applyFont="1" applyBorder="1" applyAlignment="1"/>
    <xf numFmtId="3" fontId="37" fillId="0" borderId="34" xfId="91" applyNumberFormat="1" applyFont="1" applyBorder="1" applyAlignment="1">
      <alignment horizontal="right"/>
    </xf>
    <xf numFmtId="0" fontId="39" fillId="0" borderId="35" xfId="91" applyFont="1" applyBorder="1" applyAlignment="1">
      <alignment horizontal="left" vertical="center" wrapText="1"/>
    </xf>
    <xf numFmtId="3" fontId="38" fillId="0" borderId="13" xfId="90" applyNumberFormat="1" applyFont="1" applyBorder="1" applyAlignment="1"/>
    <xf numFmtId="3" fontId="37" fillId="22" borderId="19" xfId="91" applyNumberFormat="1" applyFont="1" applyFill="1" applyBorder="1" applyAlignment="1"/>
    <xf numFmtId="0" fontId="38" fillId="0" borderId="36" xfId="91" applyFont="1" applyBorder="1" applyAlignment="1">
      <alignment horizontal="left" vertical="center" wrapText="1"/>
    </xf>
    <xf numFmtId="0" fontId="38" fillId="0" borderId="37" xfId="91" applyFont="1" applyBorder="1" applyAlignment="1">
      <alignment horizontal="centerContinuous" vertical="center" wrapText="1"/>
    </xf>
    <xf numFmtId="0" fontId="38" fillId="0" borderId="38" xfId="91" applyFont="1" applyBorder="1" applyAlignment="1">
      <alignment horizontal="left" vertical="center" wrapText="1"/>
    </xf>
    <xf numFmtId="0" fontId="38" fillId="0" borderId="38" xfId="91" applyFont="1" applyFill="1" applyBorder="1" applyAlignment="1">
      <alignment horizontal="left" vertical="center" wrapText="1"/>
    </xf>
    <xf numFmtId="0" fontId="41" fillId="0" borderId="38" xfId="91" applyFont="1" applyFill="1" applyBorder="1" applyAlignment="1">
      <alignment horizontal="left" vertical="top" wrapText="1" indent="2"/>
    </xf>
    <xf numFmtId="3" fontId="37" fillId="2" borderId="38" xfId="91" applyNumberFormat="1" applyFont="1" applyFill="1" applyBorder="1" applyAlignment="1">
      <alignment horizontal="right"/>
    </xf>
    <xf numFmtId="0" fontId="38" fillId="0" borderId="38" xfId="91" applyFont="1" applyFill="1" applyBorder="1" applyAlignment="1">
      <alignment horizontal="left" vertical="center" wrapText="1" indent="2"/>
    </xf>
    <xf numFmtId="3" fontId="37" fillId="0" borderId="38" xfId="91" applyNumberFormat="1" applyFont="1" applyFill="1" applyBorder="1" applyAlignment="1">
      <alignment horizontal="right"/>
    </xf>
    <xf numFmtId="3" fontId="37" fillId="0" borderId="13" xfId="91" applyNumberFormat="1" applyFont="1" applyFill="1" applyBorder="1" applyAlignment="1">
      <alignment wrapText="1"/>
    </xf>
    <xf numFmtId="3" fontId="37" fillId="0" borderId="38" xfId="91" applyNumberFormat="1" applyFont="1" applyBorder="1" applyAlignment="1">
      <alignment horizontal="right"/>
    </xf>
    <xf numFmtId="0" fontId="39" fillId="0" borderId="38" xfId="91" applyFont="1" applyFill="1" applyBorder="1" applyAlignment="1">
      <alignment horizontal="left" vertical="center" wrapText="1"/>
    </xf>
    <xf numFmtId="0" fontId="32" fillId="0" borderId="0" xfId="90" applyFont="1"/>
    <xf numFmtId="3" fontId="37" fillId="0" borderId="24" xfId="91" applyNumberFormat="1" applyFont="1" applyFill="1" applyBorder="1" applyAlignment="1">
      <alignment horizontal="center"/>
    </xf>
    <xf numFmtId="0" fontId="39" fillId="0" borderId="38" xfId="91" applyFont="1" applyBorder="1" applyAlignment="1">
      <alignment horizontal="left" vertical="center" wrapText="1"/>
    </xf>
    <xf numFmtId="0" fontId="32" fillId="0" borderId="0" xfId="90" applyFont="1" applyFill="1"/>
    <xf numFmtId="3" fontId="37" fillId="24" borderId="19" xfId="91" applyNumberFormat="1" applyFont="1" applyFill="1" applyBorder="1" applyAlignment="1">
      <alignment horizontal="center"/>
    </xf>
    <xf numFmtId="0" fontId="32" fillId="0" borderId="10" xfId="90" applyFont="1" applyBorder="1" applyAlignment="1">
      <alignment horizontal="center" vertical="center" wrapText="1"/>
    </xf>
    <xf numFmtId="0" fontId="32" fillId="0" borderId="31" xfId="90" applyFont="1" applyBorder="1" applyAlignment="1">
      <alignment horizontal="center" vertical="center" wrapText="1"/>
    </xf>
    <xf numFmtId="0" fontId="49" fillId="0" borderId="0" xfId="90" applyFont="1" applyAlignment="1">
      <alignment horizontal="center"/>
    </xf>
    <xf numFmtId="3" fontId="37" fillId="22" borderId="24" xfId="91" applyNumberFormat="1" applyFont="1" applyFill="1" applyBorder="1" applyAlignment="1">
      <alignment horizontal="center"/>
    </xf>
    <xf numFmtId="0" fontId="41" fillId="0" borderId="13" xfId="90" applyFont="1" applyBorder="1"/>
    <xf numFmtId="3" fontId="37" fillId="22" borderId="19" xfId="91" applyNumberFormat="1" applyFont="1" applyFill="1" applyBorder="1" applyAlignment="1">
      <alignment horizontal="center"/>
    </xf>
    <xf numFmtId="3" fontId="37" fillId="0" borderId="19" xfId="91" applyNumberFormat="1" applyFont="1" applyFill="1" applyBorder="1" applyAlignment="1">
      <alignment horizontal="center"/>
    </xf>
    <xf numFmtId="3" fontId="37" fillId="0" borderId="37" xfId="91" applyNumberFormat="1" applyFont="1" applyFill="1" applyBorder="1" applyAlignment="1">
      <alignment horizontal="center"/>
    </xf>
    <xf numFmtId="3" fontId="37" fillId="2" borderId="37" xfId="91" applyNumberFormat="1" applyFont="1" applyFill="1" applyBorder="1" applyAlignment="1">
      <alignment horizontal="center"/>
    </xf>
    <xf numFmtId="3" fontId="37" fillId="0" borderId="37" xfId="91" applyNumberFormat="1" applyFont="1" applyBorder="1" applyAlignment="1">
      <alignment horizontal="right"/>
    </xf>
    <xf numFmtId="3" fontId="41" fillId="0" borderId="24" xfId="91" applyNumberFormat="1" applyFont="1" applyFill="1" applyBorder="1" applyAlignment="1">
      <alignment horizontal="center"/>
    </xf>
    <xf numFmtId="3" fontId="41" fillId="0" borderId="24" xfId="91" applyNumberFormat="1" applyFont="1" applyBorder="1" applyAlignment="1">
      <alignment horizontal="right"/>
    </xf>
    <xf numFmtId="3" fontId="37" fillId="0" borderId="13" xfId="91" applyNumberFormat="1" applyFont="1" applyFill="1" applyBorder="1" applyAlignment="1">
      <alignment horizontal="center" wrapText="1"/>
    </xf>
    <xf numFmtId="0" fontId="32" fillId="0" borderId="31" xfId="89" applyFont="1" applyBorder="1" applyAlignment="1">
      <alignment horizontal="center" vertical="center" wrapText="1"/>
    </xf>
    <xf numFmtId="0" fontId="32" fillId="0" borderId="10" xfId="89" applyFont="1" applyBorder="1" applyAlignment="1">
      <alignment horizontal="center" vertical="center" wrapText="1"/>
    </xf>
    <xf numFmtId="0" fontId="32" fillId="0" borderId="31" xfId="89" applyFont="1" applyFill="1" applyBorder="1" applyAlignment="1">
      <alignment horizontal="center" vertical="center" wrapText="1"/>
    </xf>
    <xf numFmtId="0" fontId="32" fillId="0" borderId="10" xfId="89" applyFont="1" applyFill="1" applyBorder="1" applyAlignment="1">
      <alignment horizontal="center" vertical="center" wrapText="1"/>
    </xf>
    <xf numFmtId="0" fontId="49" fillId="0" borderId="14" xfId="90" applyFont="1" applyBorder="1" applyAlignment="1">
      <alignment horizontal="center"/>
    </xf>
    <xf numFmtId="0" fontId="49" fillId="0" borderId="40" xfId="90" applyFont="1" applyBorder="1" applyAlignment="1">
      <alignment horizontal="center"/>
    </xf>
    <xf numFmtId="0" fontId="49" fillId="0" borderId="39" xfId="90" applyFont="1" applyBorder="1" applyAlignment="1">
      <alignment horizontal="center"/>
    </xf>
    <xf numFmtId="3" fontId="32" fillId="0" borderId="0" xfId="89" applyNumberFormat="1" applyFont="1"/>
    <xf numFmtId="3" fontId="37" fillId="0" borderId="37" xfId="91" applyNumberFormat="1" applyFont="1" applyFill="1" applyBorder="1" applyAlignment="1"/>
    <xf numFmtId="3" fontId="37" fillId="2" borderId="37" xfId="91" applyNumberFormat="1" applyFont="1" applyFill="1" applyBorder="1" applyAlignment="1"/>
    <xf numFmtId="3" fontId="37" fillId="0" borderId="13" xfId="91" applyNumberFormat="1" applyFont="1" applyBorder="1" applyAlignment="1">
      <alignment horizontal="right"/>
    </xf>
    <xf numFmtId="4" fontId="37" fillId="24" borderId="37" xfId="91" applyNumberFormat="1" applyFont="1" applyFill="1" applyBorder="1" applyAlignment="1">
      <alignment horizontal="center"/>
    </xf>
    <xf numFmtId="3" fontId="37" fillId="24" borderId="41" xfId="91" applyNumberFormat="1" applyFont="1" applyFill="1" applyBorder="1" applyAlignment="1">
      <alignment horizontal="right"/>
    </xf>
    <xf numFmtId="0" fontId="38" fillId="0" borderId="42" xfId="89" applyFont="1" applyBorder="1" applyAlignment="1">
      <alignment horizontal="left" vertical="center" wrapText="1"/>
    </xf>
  </cellXfs>
  <cellStyles count="112">
    <cellStyle name="¬µrka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29"/>
    <cellStyle name="Calculation 2 2" xfId="30"/>
    <cellStyle name="Calculation 3" xfId="31"/>
    <cellStyle name="Calculation 4" xfId="32"/>
    <cellStyle name="Datum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ypertextový odkaz 2" xfId="40"/>
    <cellStyle name="Hypertextový odkaz 3" xfId="41"/>
    <cellStyle name="Hypertextový odkaz 4" xfId="42"/>
    <cellStyle name="Hypertextový odkaz 5" xfId="43"/>
    <cellStyle name="Check Cell" xfId="44"/>
    <cellStyle name="Input" xfId="45"/>
    <cellStyle name="Input 2" xfId="46"/>
    <cellStyle name="Input 2 2" xfId="47"/>
    <cellStyle name="Input 3" xfId="48"/>
    <cellStyle name="Input 4" xfId="49"/>
    <cellStyle name="Linked Cell" xfId="50"/>
    <cellStyle name="M·na" xfId="51"/>
    <cellStyle name="Nadpis1" xfId="52"/>
    <cellStyle name="Nadpis2" xfId="53"/>
    <cellStyle name="Neutral" xfId="54"/>
    <cellStyle name="Normální" xfId="0" builtinId="0"/>
    <cellStyle name="Normální 10" xfId="55"/>
    <cellStyle name="Normální 11" xfId="56"/>
    <cellStyle name="Normální 12" xfId="57"/>
    <cellStyle name="Normální 13" xfId="58"/>
    <cellStyle name="Normální 14" xfId="59"/>
    <cellStyle name="Normální 15" xfId="60"/>
    <cellStyle name="Normální 15 2" xfId="61"/>
    <cellStyle name="Normální 16" xfId="62"/>
    <cellStyle name="Normální 17" xfId="63"/>
    <cellStyle name="Normální 17 2" xfId="64"/>
    <cellStyle name="Normální 18" xfId="65"/>
    <cellStyle name="Normální 2" xfId="66"/>
    <cellStyle name="normální 2 2" xfId="67"/>
    <cellStyle name="normální 2 2 2" xfId="68"/>
    <cellStyle name="normální 2 3" xfId="69"/>
    <cellStyle name="Normální 2 4" xfId="70"/>
    <cellStyle name="normální 2 5" xfId="71"/>
    <cellStyle name="normální 2 6" xfId="72"/>
    <cellStyle name="Normální 20" xfId="73"/>
    <cellStyle name="Normální 3" xfId="74"/>
    <cellStyle name="normální 3 2" xfId="75"/>
    <cellStyle name="normální 3 2 2" xfId="76"/>
    <cellStyle name="normální 3 3" xfId="77"/>
    <cellStyle name="normální 3 4" xfId="78"/>
    <cellStyle name="Normální 35" xfId="79"/>
    <cellStyle name="normální 4" xfId="80"/>
    <cellStyle name="normální 4 2" xfId="81"/>
    <cellStyle name="Normální 5" xfId="82"/>
    <cellStyle name="Normální 5 2" xfId="1"/>
    <cellStyle name="Normální 5 3" xfId="83"/>
    <cellStyle name="Normální 6" xfId="84"/>
    <cellStyle name="Normální 6 2" xfId="85"/>
    <cellStyle name="Normální 7" xfId="86"/>
    <cellStyle name="Normální 8" xfId="87"/>
    <cellStyle name="Normální 9" xfId="88"/>
    <cellStyle name="normální_tab.3 2" xfId="89"/>
    <cellStyle name="normální_tab.3 2 2" xfId="90"/>
    <cellStyle name="normální_zákl.ukazatele95 2 2" xfId="91"/>
    <cellStyle name="Note" xfId="92"/>
    <cellStyle name="Note 2" xfId="93"/>
    <cellStyle name="Note 2 2" xfId="94"/>
    <cellStyle name="Note 3" xfId="95"/>
    <cellStyle name="Note 4" xfId="96"/>
    <cellStyle name="Output" xfId="97"/>
    <cellStyle name="Output 2" xfId="98"/>
    <cellStyle name="Output 2 2" xfId="99"/>
    <cellStyle name="Output 3" xfId="100"/>
    <cellStyle name="Output 4" xfId="101"/>
    <cellStyle name="Pevní" xfId="102"/>
    <cellStyle name="procent 2" xfId="103"/>
    <cellStyle name="procent 2 2" xfId="104"/>
    <cellStyle name="Title" xfId="105"/>
    <cellStyle name="Total" xfId="106"/>
    <cellStyle name="Total 2" xfId="107"/>
    <cellStyle name="Total 2 2" xfId="108"/>
    <cellStyle name="Total 3" xfId="109"/>
    <cellStyle name="Total 4" xfId="110"/>
    <cellStyle name="Warning Text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5" x14ac:dyDescent="0.25"/>
  <cols>
    <col min="1" max="1" width="8" customWidth="1"/>
    <col min="2" max="2" width="17.85546875" customWidth="1"/>
    <col min="3" max="3" width="11.140625" customWidth="1"/>
    <col min="4" max="4" width="13" customWidth="1"/>
  </cols>
  <sheetData>
    <row r="1" spans="1:4" x14ac:dyDescent="0.25">
      <c r="A1" s="3" t="s">
        <v>20</v>
      </c>
      <c r="B1" s="3" t="s">
        <v>19</v>
      </c>
      <c r="C1" s="3" t="s">
        <v>18</v>
      </c>
      <c r="D1" s="2" t="s">
        <v>17</v>
      </c>
    </row>
    <row r="2" spans="1:4" x14ac:dyDescent="0.25">
      <c r="A2" t="s">
        <v>2</v>
      </c>
      <c r="B2" t="s">
        <v>1</v>
      </c>
      <c r="C2" t="s">
        <v>16</v>
      </c>
      <c r="D2" s="1">
        <v>1044164</v>
      </c>
    </row>
    <row r="3" spans="1:4" x14ac:dyDescent="0.25">
      <c r="A3" t="s">
        <v>2</v>
      </c>
      <c r="B3" t="s">
        <v>1</v>
      </c>
      <c r="C3" t="s">
        <v>15</v>
      </c>
      <c r="D3" s="1">
        <v>2350266319</v>
      </c>
    </row>
    <row r="4" spans="1:4" x14ac:dyDescent="0.25">
      <c r="A4" t="s">
        <v>2</v>
      </c>
      <c r="B4" t="s">
        <v>1</v>
      </c>
      <c r="C4" t="s">
        <v>14</v>
      </c>
      <c r="D4" s="1">
        <v>1096131546</v>
      </c>
    </row>
    <row r="5" spans="1:4" x14ac:dyDescent="0.25">
      <c r="A5" t="s">
        <v>2</v>
      </c>
      <c r="B5" t="s">
        <v>1</v>
      </c>
      <c r="C5" t="s">
        <v>13</v>
      </c>
      <c r="D5" s="1">
        <v>-54170</v>
      </c>
    </row>
    <row r="6" spans="1:4" x14ac:dyDescent="0.25">
      <c r="A6" t="s">
        <v>2</v>
      </c>
      <c r="B6" t="s">
        <v>1</v>
      </c>
      <c r="C6" t="s">
        <v>12</v>
      </c>
      <c r="D6" s="1">
        <v>-4579217</v>
      </c>
    </row>
    <row r="7" spans="1:4" x14ac:dyDescent="0.25">
      <c r="A7" t="s">
        <v>2</v>
      </c>
      <c r="B7" t="s">
        <v>1</v>
      </c>
      <c r="C7" t="s">
        <v>11</v>
      </c>
      <c r="D7" s="1">
        <v>507354258</v>
      </c>
    </row>
    <row r="8" spans="1:4" x14ac:dyDescent="0.25">
      <c r="A8" t="s">
        <v>2</v>
      </c>
      <c r="B8" t="s">
        <v>1</v>
      </c>
      <c r="C8" t="s">
        <v>10</v>
      </c>
      <c r="D8" s="1">
        <v>22971</v>
      </c>
    </row>
    <row r="9" spans="1:4" x14ac:dyDescent="0.25">
      <c r="A9" t="s">
        <v>2</v>
      </c>
      <c r="B9" t="s">
        <v>1</v>
      </c>
      <c r="C9" t="s">
        <v>9</v>
      </c>
      <c r="D9" s="1">
        <v>1444130069</v>
      </c>
    </row>
    <row r="10" spans="1:4" x14ac:dyDescent="0.25">
      <c r="A10" t="s">
        <v>2</v>
      </c>
      <c r="B10" t="s">
        <v>1</v>
      </c>
      <c r="C10" t="s">
        <v>8</v>
      </c>
      <c r="D10" s="1">
        <v>0</v>
      </c>
    </row>
    <row r="11" spans="1:4" x14ac:dyDescent="0.25">
      <c r="A11" t="s">
        <v>2</v>
      </c>
      <c r="B11" t="s">
        <v>1</v>
      </c>
      <c r="C11" t="s">
        <v>7</v>
      </c>
      <c r="D11" s="1">
        <v>22848260</v>
      </c>
    </row>
    <row r="12" spans="1:4" x14ac:dyDescent="0.25">
      <c r="A12" t="s">
        <v>2</v>
      </c>
      <c r="B12" t="s">
        <v>1</v>
      </c>
      <c r="C12" t="s">
        <v>6</v>
      </c>
      <c r="D12" s="1">
        <v>496256498</v>
      </c>
    </row>
    <row r="13" spans="1:4" x14ac:dyDescent="0.25">
      <c r="A13" t="s">
        <v>2</v>
      </c>
      <c r="B13" t="s">
        <v>1</v>
      </c>
      <c r="C13" t="s">
        <v>5</v>
      </c>
      <c r="D13" s="1">
        <v>4537295</v>
      </c>
    </row>
    <row r="14" spans="1:4" x14ac:dyDescent="0.25">
      <c r="A14" t="s">
        <v>2</v>
      </c>
      <c r="B14" t="s">
        <v>1</v>
      </c>
      <c r="C14" t="s">
        <v>4</v>
      </c>
      <c r="D14" s="1">
        <v>178079607</v>
      </c>
    </row>
    <row r="15" spans="1:4" x14ac:dyDescent="0.25">
      <c r="A15" t="s">
        <v>2</v>
      </c>
      <c r="B15" t="s">
        <v>1</v>
      </c>
      <c r="C15" t="s">
        <v>3</v>
      </c>
      <c r="D15" s="1">
        <v>240951373</v>
      </c>
    </row>
    <row r="16" spans="1:4" x14ac:dyDescent="0.25">
      <c r="A16" t="s">
        <v>2</v>
      </c>
      <c r="B16" t="s">
        <v>1</v>
      </c>
      <c r="C16" t="s">
        <v>0</v>
      </c>
      <c r="D16" s="1">
        <v>588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5" x14ac:dyDescent="0.25"/>
  <cols>
    <col min="1" max="1" width="7" bestFit="1" customWidth="1"/>
    <col min="2" max="2" width="17.7109375" bestFit="1" customWidth="1"/>
    <col min="3" max="3" width="10.42578125" bestFit="1" customWidth="1"/>
    <col min="4" max="4" width="12.28515625" bestFit="1" customWidth="1"/>
  </cols>
  <sheetData>
    <row r="1" spans="1:4" x14ac:dyDescent="0.25">
      <c r="A1" s="3" t="s">
        <v>20</v>
      </c>
      <c r="B1" s="3" t="s">
        <v>19</v>
      </c>
      <c r="C1" s="3" t="s">
        <v>18</v>
      </c>
      <c r="D1" s="2" t="s">
        <v>17</v>
      </c>
    </row>
    <row r="2" spans="1:4" x14ac:dyDescent="0.25">
      <c r="A2" t="s">
        <v>2</v>
      </c>
      <c r="B2" t="s">
        <v>21</v>
      </c>
      <c r="C2" t="s">
        <v>16</v>
      </c>
      <c r="D2" s="1">
        <v>568330.01408450655</v>
      </c>
    </row>
    <row r="3" spans="1:4" x14ac:dyDescent="0.25">
      <c r="A3" t="s">
        <v>2</v>
      </c>
      <c r="B3" t="s">
        <v>21</v>
      </c>
      <c r="C3" t="s">
        <v>15</v>
      </c>
      <c r="D3" s="1">
        <v>2143726444.4159782</v>
      </c>
    </row>
    <row r="4" spans="1:4" x14ac:dyDescent="0.25">
      <c r="A4" t="s">
        <v>2</v>
      </c>
      <c r="B4" t="s">
        <v>21</v>
      </c>
      <c r="C4" t="s">
        <v>14</v>
      </c>
      <c r="D4" s="1">
        <v>1141270501.0399013</v>
      </c>
    </row>
    <row r="5" spans="1:4" x14ac:dyDescent="0.25">
      <c r="A5" t="s">
        <v>2</v>
      </c>
      <c r="B5" t="s">
        <v>21</v>
      </c>
      <c r="C5" t="s">
        <v>13</v>
      </c>
      <c r="D5" s="1">
        <v>-658.4</v>
      </c>
    </row>
    <row r="6" spans="1:4" x14ac:dyDescent="0.25">
      <c r="A6" t="s">
        <v>2</v>
      </c>
      <c r="B6" t="s">
        <v>21</v>
      </c>
      <c r="C6" t="s">
        <v>12</v>
      </c>
      <c r="D6" s="1">
        <v>0</v>
      </c>
    </row>
    <row r="7" spans="1:4" x14ac:dyDescent="0.25">
      <c r="A7" t="s">
        <v>2</v>
      </c>
      <c r="B7" t="s">
        <v>21</v>
      </c>
      <c r="C7" t="s">
        <v>11</v>
      </c>
      <c r="D7" s="1">
        <v>418205073.55551338</v>
      </c>
    </row>
    <row r="8" spans="1:4" x14ac:dyDescent="0.25">
      <c r="A8" t="s">
        <v>2</v>
      </c>
      <c r="B8" t="s">
        <v>21</v>
      </c>
      <c r="C8" t="s">
        <v>10</v>
      </c>
      <c r="D8" s="1">
        <v>22074</v>
      </c>
    </row>
    <row r="9" spans="1:4" x14ac:dyDescent="0.25">
      <c r="A9" t="s">
        <v>2</v>
      </c>
      <c r="B9" t="s">
        <v>21</v>
      </c>
      <c r="C9" t="s">
        <v>9</v>
      </c>
      <c r="D9" s="1">
        <v>1407115988.5177479</v>
      </c>
    </row>
    <row r="10" spans="1:4" x14ac:dyDescent="0.25">
      <c r="A10" t="s">
        <v>2</v>
      </c>
      <c r="B10" t="s">
        <v>21</v>
      </c>
      <c r="C10" t="s">
        <v>8</v>
      </c>
      <c r="D10" s="1">
        <v>0</v>
      </c>
    </row>
    <row r="11" spans="1:4" x14ac:dyDescent="0.25">
      <c r="A11" t="s">
        <v>2</v>
      </c>
      <c r="B11" t="s">
        <v>21</v>
      </c>
      <c r="C11" t="s">
        <v>7</v>
      </c>
      <c r="D11" s="1">
        <v>20045254.694084503</v>
      </c>
    </row>
    <row r="12" spans="1:4" x14ac:dyDescent="0.25">
      <c r="A12" t="s">
        <v>2</v>
      </c>
      <c r="B12" t="s">
        <v>21</v>
      </c>
      <c r="C12" t="s">
        <v>6</v>
      </c>
      <c r="D12" s="1">
        <v>468252982.7475</v>
      </c>
    </row>
    <row r="13" spans="1:4" x14ac:dyDescent="0.25">
      <c r="A13" t="s">
        <v>2</v>
      </c>
      <c r="B13" t="s">
        <v>21</v>
      </c>
      <c r="C13" t="s">
        <v>5</v>
      </c>
      <c r="D13" s="1">
        <v>4359043.08075481</v>
      </c>
    </row>
    <row r="14" spans="1:4" x14ac:dyDescent="0.25">
      <c r="A14" t="s">
        <v>2</v>
      </c>
      <c r="B14" t="s">
        <v>21</v>
      </c>
      <c r="C14" t="s">
        <v>4</v>
      </c>
      <c r="D14" s="1">
        <v>158605699.22654921</v>
      </c>
    </row>
    <row r="15" spans="1:4" x14ac:dyDescent="0.25">
      <c r="A15" t="s">
        <v>2</v>
      </c>
      <c r="B15" t="s">
        <v>21</v>
      </c>
      <c r="C15" t="s">
        <v>3</v>
      </c>
      <c r="D15" s="1">
        <v>242324832.93398041</v>
      </c>
    </row>
    <row r="16" spans="1:4" x14ac:dyDescent="0.25">
      <c r="A16" t="s">
        <v>2</v>
      </c>
      <c r="B16" t="s">
        <v>21</v>
      </c>
      <c r="C16" t="s">
        <v>0</v>
      </c>
      <c r="D16" s="1">
        <v>653.19999999999993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="80" zoomScaleNormal="80" workbookViewId="0"/>
  </sheetViews>
  <sheetFormatPr defaultRowHeight="12.75" x14ac:dyDescent="0.2"/>
  <cols>
    <col min="1" max="1" width="8.140625" style="7" customWidth="1"/>
    <col min="2" max="2" width="80.42578125" style="6" customWidth="1"/>
    <col min="3" max="4" width="14.5703125" style="4" customWidth="1"/>
    <col min="5" max="5" width="16.7109375" style="4" customWidth="1"/>
    <col min="6" max="7" width="14.42578125" style="5" customWidth="1"/>
    <col min="8" max="16384" width="9.140625" style="4"/>
  </cols>
  <sheetData>
    <row r="1" spans="1:7" x14ac:dyDescent="0.2">
      <c r="B1" s="6" t="s">
        <v>145</v>
      </c>
      <c r="C1" s="9" t="s">
        <v>2</v>
      </c>
    </row>
    <row r="2" spans="1:7" x14ac:dyDescent="0.2">
      <c r="B2" s="6" t="s">
        <v>144</v>
      </c>
      <c r="C2" s="4" t="s">
        <v>143</v>
      </c>
    </row>
    <row r="3" spans="1:7" ht="13.5" thickBot="1" x14ac:dyDescent="0.25"/>
    <row r="4" spans="1:7" ht="25.5" x14ac:dyDescent="0.2">
      <c r="A4" s="103" t="s">
        <v>142</v>
      </c>
      <c r="B4" s="102" t="s">
        <v>141</v>
      </c>
      <c r="C4" s="147" t="s">
        <v>140</v>
      </c>
      <c r="D4" s="147" t="s">
        <v>139</v>
      </c>
      <c r="E4" s="149" t="s">
        <v>138</v>
      </c>
      <c r="F4" s="100" t="s">
        <v>137</v>
      </c>
      <c r="G4" s="99" t="s">
        <v>137</v>
      </c>
    </row>
    <row r="5" spans="1:7" ht="18.75" thickBot="1" x14ac:dyDescent="0.25">
      <c r="A5" s="98"/>
      <c r="B5" s="97"/>
      <c r="C5" s="148"/>
      <c r="D5" s="148"/>
      <c r="E5" s="150"/>
      <c r="F5" s="95" t="s">
        <v>136</v>
      </c>
      <c r="G5" s="95" t="s">
        <v>135</v>
      </c>
    </row>
    <row r="6" spans="1:7" s="91" customFormat="1" ht="39" thickTop="1" x14ac:dyDescent="0.2">
      <c r="A6" s="94" t="s">
        <v>134</v>
      </c>
      <c r="B6" s="93" t="s">
        <v>133</v>
      </c>
      <c r="C6" s="44">
        <f>SUM(C8,C31,C54:C57,C58,C64,C70:C72,C78)</f>
        <v>139806651.79524997</v>
      </c>
      <c r="D6" s="44">
        <f>SUM(D8,D31,D54:D57,D58,D64,D70:D72,D78)</f>
        <v>77555705.911059991</v>
      </c>
      <c r="E6" s="44">
        <f>SUM(E8,E31,E54:E57,E58,E64,E70:E72,E78)</f>
        <v>60704902.83219</v>
      </c>
      <c r="F6" s="92"/>
      <c r="G6" s="92"/>
    </row>
    <row r="7" spans="1:7" x14ac:dyDescent="0.2">
      <c r="A7" s="90"/>
      <c r="B7" s="88" t="s">
        <v>132</v>
      </c>
      <c r="C7" s="54"/>
      <c r="D7" s="77"/>
      <c r="E7" s="54"/>
      <c r="F7" s="87"/>
      <c r="G7" s="87"/>
    </row>
    <row r="8" spans="1:7" ht="36" x14ac:dyDescent="0.2">
      <c r="A8" s="57">
        <v>1</v>
      </c>
      <c r="B8" s="81" t="s">
        <v>131</v>
      </c>
      <c r="C8" s="76">
        <f>SUM(C10:C15,C20:C21,C28:C30)</f>
        <v>36350988.078419998</v>
      </c>
      <c r="D8" s="76">
        <f>SUM(D10:D15,D20:D21,D28:D30)</f>
        <v>27662495.328520004</v>
      </c>
      <c r="E8" s="76">
        <f>SUM(E10:E15,E20:E21,E28:E30)</f>
        <v>13921884.368939999</v>
      </c>
      <c r="F8" s="89"/>
      <c r="G8" s="89"/>
    </row>
    <row r="9" spans="1:7" x14ac:dyDescent="0.2">
      <c r="A9" s="57"/>
      <c r="B9" s="88" t="s">
        <v>54</v>
      </c>
      <c r="C9" s="54"/>
      <c r="D9" s="77"/>
      <c r="E9" s="54"/>
      <c r="F9" s="87"/>
      <c r="G9" s="87"/>
    </row>
    <row r="10" spans="1:7" x14ac:dyDescent="0.2">
      <c r="A10" s="57" t="s">
        <v>130</v>
      </c>
      <c r="B10" s="56" t="s">
        <v>129</v>
      </c>
      <c r="C10" s="54">
        <v>5864440.9486199999</v>
      </c>
      <c r="D10" s="54">
        <v>174.54920000000001</v>
      </c>
      <c r="E10" s="54">
        <v>5921520.7327699997</v>
      </c>
      <c r="F10" s="53">
        <v>9199080</v>
      </c>
      <c r="G10" s="55"/>
    </row>
    <row r="11" spans="1:7" x14ac:dyDescent="0.2">
      <c r="A11" s="57" t="s">
        <v>128</v>
      </c>
      <c r="B11" s="58" t="s">
        <v>127</v>
      </c>
      <c r="C11" s="54">
        <v>5479857.919730668</v>
      </c>
      <c r="D11" s="54">
        <v>1324361.3227499998</v>
      </c>
      <c r="E11" s="54">
        <v>4048287.0008800002</v>
      </c>
      <c r="F11" s="53">
        <v>8502586</v>
      </c>
      <c r="G11" s="53">
        <v>11421429.109999999</v>
      </c>
    </row>
    <row r="12" spans="1:7" x14ac:dyDescent="0.2">
      <c r="A12" s="57" t="s">
        <v>126</v>
      </c>
      <c r="B12" s="58" t="s">
        <v>125</v>
      </c>
      <c r="C12" s="54">
        <v>2413177.729609332</v>
      </c>
      <c r="D12" s="54">
        <v>787110.17118000006</v>
      </c>
      <c r="E12" s="54">
        <v>1464889.5584100001</v>
      </c>
      <c r="F12" s="53">
        <v>2505022</v>
      </c>
      <c r="G12" s="53">
        <v>4156007.8899999997</v>
      </c>
    </row>
    <row r="13" spans="1:7" x14ac:dyDescent="0.2">
      <c r="A13" s="57" t="s">
        <v>124</v>
      </c>
      <c r="B13" s="56" t="s">
        <v>123</v>
      </c>
      <c r="C13" s="54">
        <v>1898617.66472</v>
      </c>
      <c r="D13" s="54">
        <v>1771600.3431499999</v>
      </c>
      <c r="E13" s="54">
        <v>114815.21555999998</v>
      </c>
      <c r="F13" s="53">
        <v>4153948</v>
      </c>
      <c r="G13" s="55"/>
    </row>
    <row r="14" spans="1:7" x14ac:dyDescent="0.2">
      <c r="A14" s="57" t="s">
        <v>122</v>
      </c>
      <c r="B14" s="56" t="s">
        <v>121</v>
      </c>
      <c r="C14" s="54">
        <v>1488532.3840099999</v>
      </c>
      <c r="D14" s="54">
        <v>2118399.7489100001</v>
      </c>
      <c r="E14" s="54">
        <v>715.35385999999994</v>
      </c>
      <c r="F14" s="53">
        <v>4889418</v>
      </c>
      <c r="G14" s="55"/>
    </row>
    <row r="15" spans="1:7" x14ac:dyDescent="0.2">
      <c r="A15" s="57" t="s">
        <v>120</v>
      </c>
      <c r="B15" s="56" t="s">
        <v>119</v>
      </c>
      <c r="C15" s="76">
        <f>SUM(C16:C19)</f>
        <v>5209511.5781300003</v>
      </c>
      <c r="D15" s="76">
        <f>SUM(D16:D19)</f>
        <v>7534334.7341600005</v>
      </c>
      <c r="E15" s="76">
        <f>SUM(E16:E19)</f>
        <v>207153.47528000001</v>
      </c>
      <c r="F15" s="53">
        <v>10483297</v>
      </c>
      <c r="G15" s="55"/>
    </row>
    <row r="16" spans="1:7" x14ac:dyDescent="0.2">
      <c r="A16" s="84" t="s">
        <v>118</v>
      </c>
      <c r="B16" s="71" t="s">
        <v>80</v>
      </c>
      <c r="C16" s="54">
        <v>3891520.3504801136</v>
      </c>
      <c r="D16" s="54">
        <v>5874910.0553700002</v>
      </c>
      <c r="E16" s="54">
        <v>167877.45429000002</v>
      </c>
      <c r="F16" s="53">
        <v>9442994</v>
      </c>
      <c r="G16" s="55"/>
    </row>
    <row r="17" spans="1:7" x14ac:dyDescent="0.2">
      <c r="A17" s="84" t="s">
        <v>117</v>
      </c>
      <c r="B17" s="71" t="s">
        <v>116</v>
      </c>
      <c r="C17" s="54">
        <v>965976.11860307597</v>
      </c>
      <c r="D17" s="54">
        <v>1130687.6074299999</v>
      </c>
      <c r="E17" s="54">
        <v>39276.020989999997</v>
      </c>
      <c r="F17" s="53">
        <v>1677408</v>
      </c>
      <c r="G17" s="55"/>
    </row>
    <row r="18" spans="1:7" x14ac:dyDescent="0.2">
      <c r="A18" s="84" t="s">
        <v>115</v>
      </c>
      <c r="B18" s="71" t="s">
        <v>85</v>
      </c>
      <c r="C18" s="54">
        <v>0</v>
      </c>
      <c r="D18" s="54">
        <v>0</v>
      </c>
      <c r="E18" s="54">
        <v>0</v>
      </c>
      <c r="F18" s="53">
        <v>0</v>
      </c>
      <c r="G18" s="55"/>
    </row>
    <row r="19" spans="1:7" x14ac:dyDescent="0.2">
      <c r="A19" s="84" t="s">
        <v>114</v>
      </c>
      <c r="B19" s="71" t="s">
        <v>84</v>
      </c>
      <c r="C19" s="54">
        <v>352015.10904681019</v>
      </c>
      <c r="D19" s="54">
        <v>528737.07135999994</v>
      </c>
      <c r="E19" s="54">
        <v>0</v>
      </c>
      <c r="F19" s="53">
        <v>275494</v>
      </c>
      <c r="G19" s="55"/>
    </row>
    <row r="20" spans="1:7" x14ac:dyDescent="0.2">
      <c r="A20" s="85" t="s">
        <v>113</v>
      </c>
      <c r="B20" s="58" t="s">
        <v>112</v>
      </c>
      <c r="C20" s="54">
        <v>950601.06475000002</v>
      </c>
      <c r="D20" s="54">
        <v>961009.44159000006</v>
      </c>
      <c r="E20" s="54">
        <v>51181.729960000004</v>
      </c>
      <c r="F20" s="53">
        <v>2868884</v>
      </c>
      <c r="G20" s="55"/>
    </row>
    <row r="21" spans="1:7" ht="24" x14ac:dyDescent="0.2">
      <c r="A21" s="85" t="s">
        <v>111</v>
      </c>
      <c r="B21" s="86" t="s">
        <v>110</v>
      </c>
      <c r="C21" s="54">
        <v>12029509.23882</v>
      </c>
      <c r="D21" s="54">
        <v>11994061.385509999</v>
      </c>
      <c r="E21" s="54">
        <v>2113031.0062500001</v>
      </c>
      <c r="F21" s="53">
        <v>20531555</v>
      </c>
      <c r="G21" s="55"/>
    </row>
    <row r="22" spans="1:7" ht="48" x14ac:dyDescent="0.2">
      <c r="A22" s="85" t="s">
        <v>109</v>
      </c>
      <c r="B22" s="69" t="s">
        <v>108</v>
      </c>
      <c r="C22" s="54">
        <v>711958</v>
      </c>
      <c r="D22" s="65"/>
      <c r="E22" s="82"/>
      <c r="F22" s="55"/>
      <c r="G22" s="55"/>
    </row>
    <row r="23" spans="1:7" x14ac:dyDescent="0.2">
      <c r="A23" s="68" t="s">
        <v>107</v>
      </c>
      <c r="B23" s="67" t="s">
        <v>106</v>
      </c>
      <c r="C23" s="54">
        <v>28008.288</v>
      </c>
      <c r="D23" s="65"/>
      <c r="E23" s="82"/>
      <c r="F23" s="55"/>
      <c r="G23" s="55"/>
    </row>
    <row r="24" spans="1:7" x14ac:dyDescent="0.2">
      <c r="A24" s="84" t="s">
        <v>105</v>
      </c>
      <c r="B24" s="83" t="s">
        <v>104</v>
      </c>
      <c r="C24" s="54">
        <v>393027</v>
      </c>
      <c r="D24" s="65"/>
      <c r="E24" s="82"/>
      <c r="F24" s="55"/>
      <c r="G24" s="55"/>
    </row>
    <row r="25" spans="1:7" x14ac:dyDescent="0.2">
      <c r="A25" s="84" t="s">
        <v>103</v>
      </c>
      <c r="B25" s="83" t="s">
        <v>102</v>
      </c>
      <c r="C25" s="54">
        <v>258425</v>
      </c>
      <c r="D25" s="65"/>
      <c r="E25" s="82"/>
      <c r="F25" s="55"/>
      <c r="G25" s="55"/>
    </row>
    <row r="26" spans="1:7" x14ac:dyDescent="0.2">
      <c r="A26" s="84" t="s">
        <v>101</v>
      </c>
      <c r="B26" s="83" t="s">
        <v>100</v>
      </c>
      <c r="C26" s="54">
        <v>1253847</v>
      </c>
      <c r="D26" s="54">
        <v>1495818.9169999999</v>
      </c>
      <c r="E26" s="54">
        <v>88502.965680000008</v>
      </c>
      <c r="F26" s="53">
        <v>270028</v>
      </c>
      <c r="G26" s="55"/>
    </row>
    <row r="27" spans="1:7" x14ac:dyDescent="0.2">
      <c r="A27" s="84" t="s">
        <v>99</v>
      </c>
      <c r="B27" s="83" t="s">
        <v>98</v>
      </c>
      <c r="C27" s="54">
        <v>431310</v>
      </c>
      <c r="D27" s="65"/>
      <c r="E27" s="82"/>
      <c r="F27" s="55"/>
      <c r="G27" s="55"/>
    </row>
    <row r="28" spans="1:7" ht="24" x14ac:dyDescent="0.2">
      <c r="A28" s="57" t="s">
        <v>97</v>
      </c>
      <c r="B28" s="81" t="s">
        <v>96</v>
      </c>
      <c r="C28" s="54">
        <v>27963.614420000002</v>
      </c>
      <c r="D28" s="54">
        <v>29270.792000000001</v>
      </c>
      <c r="E28" s="54">
        <v>7.7595300000000007</v>
      </c>
      <c r="F28" s="79"/>
      <c r="G28" s="79"/>
    </row>
    <row r="29" spans="1:7" ht="23.25" x14ac:dyDescent="0.2">
      <c r="A29" s="57" t="s">
        <v>95</v>
      </c>
      <c r="B29" s="80" t="s">
        <v>94</v>
      </c>
      <c r="C29" s="54">
        <v>499.14609000000002</v>
      </c>
      <c r="D29" s="54">
        <v>423.71499</v>
      </c>
      <c r="E29" s="54">
        <v>107.95227999999999</v>
      </c>
      <c r="F29" s="79"/>
      <c r="G29" s="79"/>
    </row>
    <row r="30" spans="1:7" ht="23.25" x14ac:dyDescent="0.2">
      <c r="A30" s="57" t="s">
        <v>93</v>
      </c>
      <c r="B30" s="80" t="s">
        <v>92</v>
      </c>
      <c r="C30" s="54">
        <v>988276.78951999999</v>
      </c>
      <c r="D30" s="54">
        <v>1141749.1250799999</v>
      </c>
      <c r="E30" s="54">
        <v>174.58416</v>
      </c>
      <c r="F30" s="79"/>
      <c r="G30" s="79"/>
    </row>
    <row r="31" spans="1:7" ht="60" x14ac:dyDescent="0.2">
      <c r="A31" s="57">
        <v>2</v>
      </c>
      <c r="B31" s="64" t="s">
        <v>91</v>
      </c>
      <c r="C31" s="76">
        <f>SUM(C33,C49,C51:C53)</f>
        <v>76294005.392729983</v>
      </c>
      <c r="D31" s="76">
        <f>SUM(D33,D49,D51:D53)</f>
        <v>47924769.430689991</v>
      </c>
      <c r="E31" s="76">
        <f>SUM(E33,E49,E51:E53)</f>
        <v>21799446.038910002</v>
      </c>
      <c r="F31" s="79"/>
      <c r="G31" s="79"/>
    </row>
    <row r="32" spans="1:7" x14ac:dyDescent="0.2">
      <c r="A32" s="57"/>
      <c r="B32" s="78" t="s">
        <v>54</v>
      </c>
      <c r="C32" s="54"/>
      <c r="D32" s="77"/>
      <c r="E32" s="54"/>
      <c r="F32" s="53"/>
      <c r="G32" s="53"/>
    </row>
    <row r="33" spans="1:7" x14ac:dyDescent="0.2">
      <c r="A33" s="57" t="s">
        <v>90</v>
      </c>
      <c r="B33" s="58" t="s">
        <v>89</v>
      </c>
      <c r="C33" s="76">
        <f>SUM(C35,C41,C45,C46,C47)</f>
        <v>69487350.593999982</v>
      </c>
      <c r="D33" s="76">
        <f>SUM(D35,D41,D45,D46,D47)</f>
        <v>43965507.491299994</v>
      </c>
      <c r="E33" s="76">
        <f>SUM(E35,E41,E45,E46,E47)</f>
        <v>21010449.622960001</v>
      </c>
      <c r="F33" s="75">
        <f>SUM(F41,F45)</f>
        <v>7127646</v>
      </c>
      <c r="G33" s="55"/>
    </row>
    <row r="34" spans="1:7" x14ac:dyDescent="0.2">
      <c r="A34" s="57"/>
      <c r="B34" s="74" t="s">
        <v>54</v>
      </c>
      <c r="C34" s="72"/>
      <c r="D34" s="73"/>
      <c r="E34" s="72"/>
      <c r="F34" s="53"/>
      <c r="G34" s="53"/>
    </row>
    <row r="35" spans="1:7" ht="24" x14ac:dyDescent="0.2">
      <c r="A35" s="57" t="s">
        <v>88</v>
      </c>
      <c r="B35" s="69" t="s">
        <v>87</v>
      </c>
      <c r="C35" s="54">
        <v>19306059.093813539</v>
      </c>
      <c r="D35" s="54">
        <v>18025158.642899998</v>
      </c>
      <c r="E35" s="54">
        <v>5177202.5279399995</v>
      </c>
      <c r="F35" s="53">
        <v>16575403</v>
      </c>
      <c r="G35" s="55"/>
    </row>
    <row r="36" spans="1:7" x14ac:dyDescent="0.2">
      <c r="A36" s="57"/>
      <c r="B36" s="71" t="s">
        <v>86</v>
      </c>
      <c r="C36" s="72"/>
      <c r="D36" s="73"/>
      <c r="E36" s="72"/>
      <c r="F36" s="53"/>
      <c r="G36" s="53"/>
    </row>
    <row r="37" spans="1:7" x14ac:dyDescent="0.2">
      <c r="A37" s="57"/>
      <c r="B37" s="71" t="s">
        <v>80</v>
      </c>
      <c r="C37" s="70"/>
      <c r="D37" s="54">
        <v>5046704.4981000004</v>
      </c>
      <c r="E37" s="54">
        <v>52243.871140000003</v>
      </c>
      <c r="F37" s="53">
        <v>6344824</v>
      </c>
      <c r="G37" s="55"/>
    </row>
    <row r="38" spans="1:7" x14ac:dyDescent="0.2">
      <c r="A38" s="57"/>
      <c r="B38" s="71" t="s">
        <v>79</v>
      </c>
      <c r="C38" s="70"/>
      <c r="D38" s="54">
        <v>2516619.7755499999</v>
      </c>
      <c r="E38" s="54">
        <v>228833.05142999999</v>
      </c>
      <c r="F38" s="53">
        <v>2635593</v>
      </c>
      <c r="G38" s="55"/>
    </row>
    <row r="39" spans="1:7" x14ac:dyDescent="0.2">
      <c r="A39" s="57"/>
      <c r="B39" s="71" t="s">
        <v>85</v>
      </c>
      <c r="C39" s="70"/>
      <c r="D39" s="54">
        <v>59965.992400000003</v>
      </c>
      <c r="E39" s="54">
        <v>0</v>
      </c>
      <c r="F39" s="53">
        <v>5354</v>
      </c>
      <c r="G39" s="55"/>
    </row>
    <row r="40" spans="1:7" x14ac:dyDescent="0.2">
      <c r="A40" s="57"/>
      <c r="B40" s="71" t="s">
        <v>84</v>
      </c>
      <c r="C40" s="70"/>
      <c r="D40" s="54">
        <v>516958.89208000002</v>
      </c>
      <c r="E40" s="54">
        <v>0</v>
      </c>
      <c r="F40" s="53">
        <v>224776</v>
      </c>
      <c r="G40" s="55"/>
    </row>
    <row r="41" spans="1:7" ht="24" x14ac:dyDescent="0.2">
      <c r="A41" s="57" t="s">
        <v>83</v>
      </c>
      <c r="B41" s="69" t="s">
        <v>82</v>
      </c>
      <c r="C41" s="54">
        <v>39558912.049761087</v>
      </c>
      <c r="D41" s="54">
        <v>24251805.654909998</v>
      </c>
      <c r="E41" s="54">
        <v>7772652.7822199995</v>
      </c>
      <c r="F41" s="53">
        <v>5962292</v>
      </c>
      <c r="G41" s="55"/>
    </row>
    <row r="42" spans="1:7" x14ac:dyDescent="0.2">
      <c r="A42" s="57"/>
      <c r="B42" s="71" t="s">
        <v>81</v>
      </c>
      <c r="C42" s="72"/>
      <c r="D42" s="73"/>
      <c r="E42" s="72"/>
      <c r="F42" s="53"/>
      <c r="G42" s="53"/>
    </row>
    <row r="43" spans="1:7" x14ac:dyDescent="0.2">
      <c r="A43" s="57"/>
      <c r="B43" s="71" t="s">
        <v>80</v>
      </c>
      <c r="C43" s="70"/>
      <c r="D43" s="54">
        <v>2218692.9056500001</v>
      </c>
      <c r="E43" s="54">
        <v>5260.5562700000009</v>
      </c>
      <c r="F43" s="53">
        <v>3066493</v>
      </c>
      <c r="G43" s="55"/>
    </row>
    <row r="44" spans="1:7" x14ac:dyDescent="0.2">
      <c r="A44" s="57"/>
      <c r="B44" s="71" t="s">
        <v>79</v>
      </c>
      <c r="C44" s="70"/>
      <c r="D44" s="54">
        <v>849234.94108000002</v>
      </c>
      <c r="E44" s="54">
        <v>475336.62494000001</v>
      </c>
      <c r="F44" s="53">
        <v>649316</v>
      </c>
      <c r="G44" s="55"/>
    </row>
    <row r="45" spans="1:7" x14ac:dyDescent="0.2">
      <c r="A45" s="57" t="s">
        <v>78</v>
      </c>
      <c r="B45" s="69" t="s">
        <v>77</v>
      </c>
      <c r="C45" s="54">
        <v>2461880.8790199999</v>
      </c>
      <c r="D45" s="54">
        <v>1566796.07017</v>
      </c>
      <c r="E45" s="54">
        <v>21916.22221</v>
      </c>
      <c r="F45" s="53">
        <v>1165354</v>
      </c>
      <c r="G45" s="55"/>
    </row>
    <row r="46" spans="1:7" x14ac:dyDescent="0.2">
      <c r="A46" s="57" t="s">
        <v>76</v>
      </c>
      <c r="B46" s="69" t="s">
        <v>75</v>
      </c>
      <c r="C46" s="54">
        <v>126173.65732536619</v>
      </c>
      <c r="D46" s="54">
        <v>121747.12332</v>
      </c>
      <c r="E46" s="54">
        <v>4353.1765100000002</v>
      </c>
      <c r="F46" s="53">
        <v>348691</v>
      </c>
      <c r="G46" s="55"/>
    </row>
    <row r="47" spans="1:7" ht="24" x14ac:dyDescent="0.2">
      <c r="A47" s="57" t="s">
        <v>74</v>
      </c>
      <c r="B47" s="69" t="s">
        <v>73</v>
      </c>
      <c r="C47" s="54">
        <v>8034324.9140799996</v>
      </c>
      <c r="D47" s="65"/>
      <c r="E47" s="54">
        <v>8034324.9140799996</v>
      </c>
      <c r="F47" s="55"/>
      <c r="G47" s="55"/>
    </row>
    <row r="48" spans="1:7" x14ac:dyDescent="0.2">
      <c r="A48" s="68" t="s">
        <v>72</v>
      </c>
      <c r="B48" s="67" t="s">
        <v>71</v>
      </c>
      <c r="C48" s="54">
        <v>565731.55762780074</v>
      </c>
      <c r="D48" s="66"/>
      <c r="E48" s="65"/>
      <c r="F48" s="55"/>
      <c r="G48" s="55"/>
    </row>
    <row r="49" spans="1:7" ht="36" x14ac:dyDescent="0.2">
      <c r="A49" s="57" t="s">
        <v>70</v>
      </c>
      <c r="B49" s="64" t="s">
        <v>69</v>
      </c>
      <c r="C49" s="54">
        <v>4453077.1118799997</v>
      </c>
      <c r="D49" s="54">
        <v>2594708.0408000001</v>
      </c>
      <c r="E49" s="54">
        <v>467914.02444999997</v>
      </c>
      <c r="F49" s="53">
        <v>2163544</v>
      </c>
      <c r="G49" s="55"/>
    </row>
    <row r="50" spans="1:7" x14ac:dyDescent="0.2">
      <c r="A50" s="63" t="s">
        <v>68</v>
      </c>
      <c r="B50" s="62" t="s">
        <v>67</v>
      </c>
      <c r="C50" s="61">
        <v>3008210.9236699999</v>
      </c>
      <c r="D50" s="61">
        <v>1611573.1629999999</v>
      </c>
      <c r="E50" s="61">
        <v>254405.04699999999</v>
      </c>
      <c r="F50" s="60">
        <v>1460755</v>
      </c>
      <c r="G50" s="59"/>
    </row>
    <row r="51" spans="1:7" ht="24" x14ac:dyDescent="0.2">
      <c r="A51" s="57" t="s">
        <v>66</v>
      </c>
      <c r="B51" s="58" t="s">
        <v>65</v>
      </c>
      <c r="C51" s="54">
        <v>1729352.2333</v>
      </c>
      <c r="D51" s="54">
        <v>962223.07554999995</v>
      </c>
      <c r="E51" s="54">
        <v>256294.34471</v>
      </c>
      <c r="F51" s="53">
        <v>956656</v>
      </c>
      <c r="G51" s="55"/>
    </row>
    <row r="52" spans="1:7" ht="24" x14ac:dyDescent="0.2">
      <c r="A52" s="57" t="s">
        <v>64</v>
      </c>
      <c r="B52" s="58" t="s">
        <v>63</v>
      </c>
      <c r="C52" s="54">
        <v>512140.56299000001</v>
      </c>
      <c r="D52" s="54">
        <v>303211.35966999998</v>
      </c>
      <c r="E52" s="54">
        <v>61432.155220000001</v>
      </c>
      <c r="F52" s="53">
        <v>332342</v>
      </c>
      <c r="G52" s="55"/>
    </row>
    <row r="53" spans="1:7" x14ac:dyDescent="0.2">
      <c r="A53" s="57" t="s">
        <v>62</v>
      </c>
      <c r="B53" s="58" t="s">
        <v>61</v>
      </c>
      <c r="C53" s="54">
        <v>112084.89056</v>
      </c>
      <c r="D53" s="54">
        <v>99119.463369999998</v>
      </c>
      <c r="E53" s="54">
        <v>3355.8915699999998</v>
      </c>
      <c r="F53" s="53">
        <v>64070</v>
      </c>
      <c r="G53" s="55"/>
    </row>
    <row r="54" spans="1:7" x14ac:dyDescent="0.2">
      <c r="A54" s="57">
        <v>3</v>
      </c>
      <c r="B54" s="56" t="s">
        <v>60</v>
      </c>
      <c r="C54" s="54">
        <v>1518470.3172299999</v>
      </c>
      <c r="D54" s="54">
        <v>0</v>
      </c>
      <c r="E54" s="54">
        <v>1518470.3172299999</v>
      </c>
      <c r="F54" s="53">
        <v>1289104</v>
      </c>
      <c r="G54" s="55"/>
    </row>
    <row r="55" spans="1:7" x14ac:dyDescent="0.2">
      <c r="A55" s="57">
        <v>4</v>
      </c>
      <c r="B55" s="56" t="s">
        <v>59</v>
      </c>
      <c r="C55" s="54">
        <v>15715.84</v>
      </c>
      <c r="D55" s="54">
        <v>0</v>
      </c>
      <c r="E55" s="54">
        <v>15321.84</v>
      </c>
      <c r="F55" s="53">
        <v>17924</v>
      </c>
      <c r="G55" s="55"/>
    </row>
    <row r="56" spans="1:7" ht="24" x14ac:dyDescent="0.2">
      <c r="A56" s="52">
        <v>5</v>
      </c>
      <c r="B56" s="51" t="s">
        <v>58</v>
      </c>
      <c r="C56" s="54">
        <v>758456.26260000002</v>
      </c>
      <c r="D56" s="54">
        <v>743828.11859999993</v>
      </c>
      <c r="E56" s="54">
        <v>75870.754950000002</v>
      </c>
      <c r="F56" s="53">
        <v>933583</v>
      </c>
      <c r="G56" s="53">
        <v>44027391.129999995</v>
      </c>
    </row>
    <row r="57" spans="1:7" ht="24.75" thickBot="1" x14ac:dyDescent="0.25">
      <c r="A57" s="52">
        <v>6</v>
      </c>
      <c r="B57" s="51" t="s">
        <v>57</v>
      </c>
      <c r="C57" s="50">
        <v>1397878.95413</v>
      </c>
      <c r="D57" s="50">
        <v>1224613.0332500001</v>
      </c>
      <c r="E57" s="50">
        <v>10015.224700000001</v>
      </c>
      <c r="F57" s="49">
        <v>543433</v>
      </c>
      <c r="G57" s="48"/>
    </row>
    <row r="58" spans="1:7" x14ac:dyDescent="0.2">
      <c r="A58" s="47">
        <v>7</v>
      </c>
      <c r="B58" s="46" t="s">
        <v>56</v>
      </c>
      <c r="C58" s="44">
        <f>SUM(C60,C63)</f>
        <v>18471486.876260001</v>
      </c>
      <c r="D58" s="45"/>
      <c r="E58" s="44">
        <f>SUM(E60,E63)</f>
        <v>18478295.241039999</v>
      </c>
      <c r="F58" s="43">
        <f>SUM(F60,F63)</f>
        <v>45454276</v>
      </c>
      <c r="G58" s="43">
        <f>SUM(G60,G63)</f>
        <v>34648673</v>
      </c>
    </row>
    <row r="59" spans="1:7" x14ac:dyDescent="0.2">
      <c r="A59" s="30"/>
      <c r="B59" s="42" t="s">
        <v>54</v>
      </c>
      <c r="C59" s="27"/>
      <c r="D59" s="41"/>
      <c r="E59" s="27"/>
      <c r="F59" s="40"/>
      <c r="G59" s="40"/>
    </row>
    <row r="60" spans="1:7" x14ac:dyDescent="0.2">
      <c r="A60" s="30"/>
      <c r="B60" s="34" t="s">
        <v>53</v>
      </c>
      <c r="C60" s="39">
        <f>SUM(C61:C62)</f>
        <v>12489873.642408229</v>
      </c>
      <c r="D60" s="28"/>
      <c r="E60" s="39">
        <f>SUM(E61:E62)</f>
        <v>12505171.754520001</v>
      </c>
      <c r="F60" s="38">
        <f>SUM(F61:F62)</f>
        <v>37650574</v>
      </c>
      <c r="G60" s="38">
        <f>SUM(G61:G62)</f>
        <v>28447780</v>
      </c>
    </row>
    <row r="61" spans="1:7" x14ac:dyDescent="0.2">
      <c r="A61" s="30"/>
      <c r="B61" s="37" t="s">
        <v>52</v>
      </c>
      <c r="C61" s="27">
        <v>4261366.5390260397</v>
      </c>
      <c r="D61" s="28"/>
      <c r="E61" s="27">
        <v>4261361.0508200005</v>
      </c>
      <c r="F61" s="36">
        <v>21738311</v>
      </c>
      <c r="G61" s="36">
        <v>16110339</v>
      </c>
    </row>
    <row r="62" spans="1:7" x14ac:dyDescent="0.2">
      <c r="A62" s="30"/>
      <c r="B62" s="37" t="s">
        <v>51</v>
      </c>
      <c r="C62" s="27">
        <v>8228507.1033821888</v>
      </c>
      <c r="D62" s="28"/>
      <c r="E62" s="27">
        <v>8243810.7037000004</v>
      </c>
      <c r="F62" s="36">
        <v>15912263</v>
      </c>
      <c r="G62" s="36">
        <v>12337441</v>
      </c>
    </row>
    <row r="63" spans="1:7" x14ac:dyDescent="0.2">
      <c r="A63" s="30"/>
      <c r="B63" s="34" t="s">
        <v>50</v>
      </c>
      <c r="C63" s="27">
        <v>5981613.2338517718</v>
      </c>
      <c r="D63" s="28"/>
      <c r="E63" s="27">
        <v>5973123.4865199998</v>
      </c>
      <c r="F63" s="36">
        <v>7803702</v>
      </c>
      <c r="G63" s="36">
        <v>6200893</v>
      </c>
    </row>
    <row r="64" spans="1:7" x14ac:dyDescent="0.2">
      <c r="A64" s="30">
        <v>8</v>
      </c>
      <c r="B64" s="34" t="s">
        <v>55</v>
      </c>
      <c r="C64" s="39">
        <f>SUM(C66,C69)</f>
        <v>3889497.3297300003</v>
      </c>
      <c r="D64" s="28"/>
      <c r="E64" s="39">
        <f>SUM(E66,E69)</f>
        <v>3889427.3583200001</v>
      </c>
      <c r="F64" s="38">
        <f>SUM(F66,F69)</f>
        <v>4184093</v>
      </c>
      <c r="G64" s="35"/>
    </row>
    <row r="65" spans="1:7" x14ac:dyDescent="0.2">
      <c r="A65" s="30"/>
      <c r="B65" s="42" t="s">
        <v>54</v>
      </c>
      <c r="C65" s="27"/>
      <c r="D65" s="41"/>
      <c r="E65" s="27"/>
      <c r="F65" s="40"/>
      <c r="G65" s="36"/>
    </row>
    <row r="66" spans="1:7" x14ac:dyDescent="0.2">
      <c r="A66" s="30"/>
      <c r="B66" s="34" t="s">
        <v>53</v>
      </c>
      <c r="C66" s="39">
        <f>SUM(C67:C68)</f>
        <v>2358903.4100631592</v>
      </c>
      <c r="D66" s="28"/>
      <c r="E66" s="39">
        <f>SUM(E67:E68)</f>
        <v>2359289.4920700002</v>
      </c>
      <c r="F66" s="38">
        <f>SUM(F67:F68)</f>
        <v>3097002</v>
      </c>
      <c r="G66" s="35"/>
    </row>
    <row r="67" spans="1:7" x14ac:dyDescent="0.2">
      <c r="A67" s="30"/>
      <c r="B67" s="37" t="s">
        <v>52</v>
      </c>
      <c r="C67" s="27">
        <v>1285657.1563035198</v>
      </c>
      <c r="D67" s="28"/>
      <c r="E67" s="27">
        <v>1285095.53443</v>
      </c>
      <c r="F67" s="36">
        <v>777837</v>
      </c>
      <c r="G67" s="35"/>
    </row>
    <row r="68" spans="1:7" x14ac:dyDescent="0.2">
      <c r="A68" s="30"/>
      <c r="B68" s="37" t="s">
        <v>51</v>
      </c>
      <c r="C68" s="27">
        <v>1073246.2537596393</v>
      </c>
      <c r="D68" s="28"/>
      <c r="E68" s="27">
        <v>1074193.9576400002</v>
      </c>
      <c r="F68" s="36">
        <v>2319165</v>
      </c>
      <c r="G68" s="35"/>
    </row>
    <row r="69" spans="1:7" x14ac:dyDescent="0.2">
      <c r="A69" s="30"/>
      <c r="B69" s="34" t="s">
        <v>50</v>
      </c>
      <c r="C69" s="27">
        <v>1530593.9196668409</v>
      </c>
      <c r="D69" s="28"/>
      <c r="E69" s="27">
        <v>1530137.86625</v>
      </c>
      <c r="F69" s="36">
        <v>1087091</v>
      </c>
      <c r="G69" s="35"/>
    </row>
    <row r="70" spans="1:7" x14ac:dyDescent="0.2">
      <c r="A70" s="30">
        <v>9</v>
      </c>
      <c r="B70" s="34" t="s">
        <v>49</v>
      </c>
      <c r="C70" s="27">
        <v>469293.77964999998</v>
      </c>
      <c r="D70" s="28"/>
      <c r="E70" s="27">
        <v>468919.12458</v>
      </c>
      <c r="F70" s="26"/>
      <c r="G70" s="26"/>
    </row>
    <row r="71" spans="1:7" x14ac:dyDescent="0.2">
      <c r="A71" s="30">
        <v>10</v>
      </c>
      <c r="B71" s="34" t="s">
        <v>48</v>
      </c>
      <c r="C71" s="27">
        <v>90411.889320000002</v>
      </c>
      <c r="D71" s="28"/>
      <c r="E71" s="27">
        <v>67855</v>
      </c>
      <c r="F71" s="26"/>
      <c r="G71" s="26"/>
    </row>
    <row r="72" spans="1:7" x14ac:dyDescent="0.2">
      <c r="A72" s="30">
        <v>11</v>
      </c>
      <c r="B72" s="34" t="s">
        <v>47</v>
      </c>
      <c r="C72" s="27">
        <v>530900.75471000001</v>
      </c>
      <c r="D72" s="28"/>
      <c r="E72" s="27">
        <v>439851.24304999999</v>
      </c>
      <c r="F72" s="31"/>
      <c r="G72" s="31"/>
    </row>
    <row r="73" spans="1:7" x14ac:dyDescent="0.2">
      <c r="A73" s="30"/>
      <c r="B73" s="32" t="s">
        <v>46</v>
      </c>
      <c r="C73" s="33"/>
      <c r="D73" s="33"/>
      <c r="E73" s="33"/>
      <c r="F73" s="31"/>
      <c r="G73" s="31"/>
    </row>
    <row r="74" spans="1:7" x14ac:dyDescent="0.2">
      <c r="A74" s="30"/>
      <c r="B74" s="32" t="s">
        <v>45</v>
      </c>
      <c r="C74" s="27">
        <v>117699</v>
      </c>
      <c r="D74" s="28"/>
      <c r="E74" s="27">
        <v>117699</v>
      </c>
      <c r="F74" s="31"/>
      <c r="G74" s="31"/>
    </row>
    <row r="75" spans="1:7" x14ac:dyDescent="0.2">
      <c r="A75" s="30"/>
      <c r="B75" s="32" t="s">
        <v>44</v>
      </c>
      <c r="C75" s="27">
        <v>183636</v>
      </c>
      <c r="D75" s="28"/>
      <c r="E75" s="27">
        <v>183636</v>
      </c>
      <c r="F75" s="31"/>
      <c r="G75" s="31"/>
    </row>
    <row r="76" spans="1:7" x14ac:dyDescent="0.2">
      <c r="A76" s="30"/>
      <c r="B76" s="32" t="s">
        <v>43</v>
      </c>
      <c r="C76" s="27">
        <v>394</v>
      </c>
      <c r="D76" s="28"/>
      <c r="E76" s="27">
        <v>394</v>
      </c>
      <c r="F76" s="31"/>
      <c r="G76" s="31"/>
    </row>
    <row r="77" spans="1:7" x14ac:dyDescent="0.2">
      <c r="A77" s="30"/>
      <c r="B77" s="32" t="s">
        <v>42</v>
      </c>
      <c r="C77" s="27">
        <v>2190</v>
      </c>
      <c r="D77" s="28"/>
      <c r="E77" s="27">
        <v>2190</v>
      </c>
      <c r="F77" s="31"/>
      <c r="G77" s="31"/>
    </row>
    <row r="78" spans="1:7" ht="24.75" thickBot="1" x14ac:dyDescent="0.25">
      <c r="A78" s="30">
        <v>12</v>
      </c>
      <c r="B78" s="29" t="s">
        <v>41</v>
      </c>
      <c r="C78" s="27">
        <v>19546.320469999999</v>
      </c>
      <c r="D78" s="28"/>
      <c r="E78" s="27">
        <v>19546.320469999999</v>
      </c>
      <c r="F78" s="26"/>
      <c r="G78" s="26"/>
    </row>
    <row r="79" spans="1:7" ht="13.5" thickBot="1" x14ac:dyDescent="0.25">
      <c r="A79" s="25" t="s">
        <v>40</v>
      </c>
      <c r="B79" s="24" t="s">
        <v>39</v>
      </c>
      <c r="C79" s="23">
        <v>353546</v>
      </c>
      <c r="D79" s="22"/>
      <c r="E79" s="21"/>
      <c r="F79" s="20"/>
      <c r="G79" s="20"/>
    </row>
    <row r="80" spans="1:7" ht="15.75" thickBot="1" x14ac:dyDescent="0.25">
      <c r="A80" s="19" t="s">
        <v>38</v>
      </c>
      <c r="B80" s="18" t="s">
        <v>37</v>
      </c>
      <c r="C80" s="17">
        <f>SUM(C6,C79)</f>
        <v>140160197.79524997</v>
      </c>
      <c r="D80" s="16"/>
      <c r="E80" s="15"/>
      <c r="F80" s="14"/>
      <c r="G80" s="14"/>
    </row>
    <row r="81" spans="1:2" s="4" customFormat="1" x14ac:dyDescent="0.2"/>
    <row r="82" spans="1:2" s="4" customFormat="1" x14ac:dyDescent="0.2">
      <c r="A82" s="13"/>
      <c r="B82" s="4" t="s">
        <v>36</v>
      </c>
    </row>
    <row r="83" spans="1:2" s="4" customFormat="1" x14ac:dyDescent="0.2">
      <c r="A83" s="12" t="s">
        <v>35</v>
      </c>
      <c r="B83" s="6"/>
    </row>
    <row r="84" spans="1:2" s="4" customFormat="1" x14ac:dyDescent="0.2">
      <c r="A84" s="12"/>
      <c r="B84" s="11" t="s">
        <v>34</v>
      </c>
    </row>
    <row r="85" spans="1:2" s="4" customFormat="1" x14ac:dyDescent="0.2">
      <c r="A85" s="7"/>
      <c r="B85" s="6" t="s">
        <v>33</v>
      </c>
    </row>
    <row r="86" spans="1:2" s="4" customFormat="1" x14ac:dyDescent="0.2">
      <c r="A86" s="7"/>
      <c r="B86" s="8" t="s">
        <v>32</v>
      </c>
    </row>
    <row r="87" spans="1:2" s="4" customFormat="1" x14ac:dyDescent="0.2">
      <c r="A87" s="7"/>
      <c r="B87" s="6" t="s">
        <v>31</v>
      </c>
    </row>
    <row r="88" spans="1:2" s="4" customFormat="1" x14ac:dyDescent="0.2">
      <c r="A88" s="7"/>
      <c r="B88" s="6" t="s">
        <v>30</v>
      </c>
    </row>
    <row r="89" spans="1:2" s="4" customFormat="1" x14ac:dyDescent="0.2">
      <c r="A89" s="7"/>
      <c r="B89" s="4" t="s">
        <v>29</v>
      </c>
    </row>
    <row r="90" spans="1:2" s="4" customFormat="1" ht="14.25" x14ac:dyDescent="0.2">
      <c r="B90" s="6" t="s">
        <v>28</v>
      </c>
    </row>
    <row r="91" spans="1:2" s="4" customFormat="1" ht="14.25" x14ac:dyDescent="0.2">
      <c r="B91" s="10" t="s">
        <v>27</v>
      </c>
    </row>
    <row r="92" spans="1:2" s="4" customFormat="1" ht="14.25" x14ac:dyDescent="0.2">
      <c r="B92" s="10" t="s">
        <v>26</v>
      </c>
    </row>
    <row r="93" spans="1:2" s="4" customFormat="1" x14ac:dyDescent="0.2">
      <c r="B93" s="6" t="s">
        <v>25</v>
      </c>
    </row>
    <row r="94" spans="1:2" s="4" customFormat="1" x14ac:dyDescent="0.2">
      <c r="A94" s="7"/>
      <c r="B94" s="9" t="s">
        <v>24</v>
      </c>
    </row>
    <row r="95" spans="1:2" s="4" customFormat="1" x14ac:dyDescent="0.2">
      <c r="A95" s="7"/>
      <c r="B95" s="8" t="s">
        <v>23</v>
      </c>
    </row>
    <row r="96" spans="1:2" s="4" customFormat="1" x14ac:dyDescent="0.2">
      <c r="A96" s="7"/>
      <c r="B96" s="8" t="s">
        <v>22</v>
      </c>
    </row>
  </sheetData>
  <mergeCells count="3">
    <mergeCell ref="C4:C5"/>
    <mergeCell ref="D4:D5"/>
    <mergeCell ref="E4:E5"/>
  </mergeCells>
  <printOptions horizontalCentered="1"/>
  <pageMargins left="0" right="0" top="0.19685039370078741" bottom="0.19685039370078741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="80" zoomScaleNormal="80" workbookViewId="0"/>
  </sheetViews>
  <sheetFormatPr defaultRowHeight="12.75" x14ac:dyDescent="0.2"/>
  <cols>
    <col min="1" max="1" width="7.7109375" style="7" customWidth="1"/>
    <col min="2" max="2" width="80.28515625" style="6" customWidth="1"/>
    <col min="3" max="4" width="14.5703125" style="4" customWidth="1"/>
    <col min="5" max="5" width="16.7109375" style="4" customWidth="1"/>
    <col min="6" max="8" width="14.42578125" style="5" customWidth="1"/>
    <col min="9" max="10" width="10.7109375" style="4" customWidth="1"/>
    <col min="11" max="16384" width="9.140625" style="4"/>
  </cols>
  <sheetData>
    <row r="1" spans="1:11" ht="15.75" thickBot="1" x14ac:dyDescent="0.3">
      <c r="B1" s="6" t="s">
        <v>145</v>
      </c>
      <c r="C1" s="9" t="s">
        <v>2</v>
      </c>
      <c r="H1" s="136"/>
      <c r="I1" s="129"/>
      <c r="J1" s="129"/>
    </row>
    <row r="2" spans="1:11" ht="15.75" thickBot="1" x14ac:dyDescent="0.3">
      <c r="B2" s="6" t="s">
        <v>144</v>
      </c>
      <c r="C2" s="4" t="s">
        <v>148</v>
      </c>
      <c r="H2" s="151" t="s">
        <v>147</v>
      </c>
      <c r="I2" s="152"/>
      <c r="J2" s="153"/>
    </row>
    <row r="3" spans="1:11" ht="15.75" thickBot="1" x14ac:dyDescent="0.3">
      <c r="H3" s="136"/>
      <c r="I3" s="129"/>
      <c r="J3" s="129"/>
    </row>
    <row r="4" spans="1:11" ht="25.5" x14ac:dyDescent="0.2">
      <c r="A4" s="103" t="s">
        <v>142</v>
      </c>
      <c r="B4" s="102" t="s">
        <v>141</v>
      </c>
      <c r="C4" s="147" t="s">
        <v>140</v>
      </c>
      <c r="D4" s="147" t="s">
        <v>139</v>
      </c>
      <c r="E4" s="149" t="s">
        <v>138</v>
      </c>
      <c r="F4" s="100" t="s">
        <v>137</v>
      </c>
      <c r="G4" s="101" t="s">
        <v>137</v>
      </c>
      <c r="H4" s="135" t="s">
        <v>137</v>
      </c>
      <c r="I4" s="129"/>
      <c r="J4" s="129"/>
    </row>
    <row r="5" spans="1:11" ht="18.75" thickBot="1" x14ac:dyDescent="0.25">
      <c r="A5" s="98"/>
      <c r="B5" s="97"/>
      <c r="C5" s="148"/>
      <c r="D5" s="148"/>
      <c r="E5" s="150"/>
      <c r="F5" s="96" t="s">
        <v>136</v>
      </c>
      <c r="G5" s="96" t="s">
        <v>135</v>
      </c>
      <c r="H5" s="134" t="s">
        <v>135</v>
      </c>
      <c r="I5" s="129"/>
      <c r="J5" s="129"/>
    </row>
    <row r="6" spans="1:11" s="91" customFormat="1" ht="39" thickTop="1" x14ac:dyDescent="0.2">
      <c r="A6" s="94" t="s">
        <v>134</v>
      </c>
      <c r="B6" s="93" t="s">
        <v>133</v>
      </c>
      <c r="C6" s="44">
        <f>SUM(C8,C31,C54:C57,C58,C64,C70:C72,C78)</f>
        <v>145525775.23431003</v>
      </c>
      <c r="D6" s="44">
        <f>SUM(D8,D31,D54:D57,D58,D64,D70:D72,D78)</f>
        <v>73462097.873759896</v>
      </c>
      <c r="E6" s="44">
        <f>SUM(E8,E31,E54:E57,E58,E64,E70:E72,E78)</f>
        <v>59826146.378269993</v>
      </c>
      <c r="F6" s="92"/>
      <c r="G6" s="92"/>
      <c r="H6" s="133"/>
      <c r="I6" s="132"/>
      <c r="J6" s="129"/>
      <c r="K6" s="4"/>
    </row>
    <row r="7" spans="1:11" x14ac:dyDescent="0.2">
      <c r="A7" s="90"/>
      <c r="B7" s="131" t="s">
        <v>132</v>
      </c>
      <c r="C7" s="54"/>
      <c r="D7" s="127"/>
      <c r="E7" s="54"/>
      <c r="F7" s="87"/>
      <c r="G7" s="87"/>
      <c r="H7" s="130"/>
      <c r="I7" s="129"/>
      <c r="J7" s="129"/>
    </row>
    <row r="8" spans="1:11" ht="36" x14ac:dyDescent="0.2">
      <c r="A8" s="57">
        <v>1</v>
      </c>
      <c r="B8" s="81" t="s">
        <v>131</v>
      </c>
      <c r="C8" s="76">
        <f>SUM(C10:C15,C20:C21,C28:C30)</f>
        <v>38737960.255320013</v>
      </c>
      <c r="D8" s="76">
        <f>SUM(D10:D15,D20:D21,D28:D30)</f>
        <v>26263329.796439998</v>
      </c>
      <c r="E8" s="76">
        <f>SUM(E10:E15,E20:E21,E28:E30)</f>
        <v>13124067.688929999</v>
      </c>
      <c r="F8" s="89"/>
      <c r="G8" s="89"/>
      <c r="H8" s="106"/>
      <c r="I8" s="129"/>
      <c r="J8" s="129"/>
    </row>
    <row r="9" spans="1:11" x14ac:dyDescent="0.2">
      <c r="A9" s="57"/>
      <c r="B9" s="131" t="s">
        <v>54</v>
      </c>
      <c r="C9" s="54"/>
      <c r="D9" s="127"/>
      <c r="E9" s="54"/>
      <c r="F9" s="87"/>
      <c r="G9" s="87"/>
      <c r="H9" s="130"/>
      <c r="I9" s="129"/>
      <c r="J9" s="129"/>
    </row>
    <row r="10" spans="1:11" x14ac:dyDescent="0.2">
      <c r="A10" s="57" t="s">
        <v>130</v>
      </c>
      <c r="B10" s="120" t="s">
        <v>129</v>
      </c>
      <c r="C10" s="54">
        <v>5284342.3934300002</v>
      </c>
      <c r="D10" s="54">
        <v>73.345199999999991</v>
      </c>
      <c r="E10" s="54">
        <v>5179906.2209199993</v>
      </c>
      <c r="F10" s="53">
        <v>8552578</v>
      </c>
      <c r="G10" s="55" t="s">
        <v>146</v>
      </c>
      <c r="H10" s="53">
        <v>7455296</v>
      </c>
      <c r="I10" s="110"/>
      <c r="J10" s="110"/>
      <c r="K10" s="109"/>
    </row>
    <row r="11" spans="1:11" x14ac:dyDescent="0.2">
      <c r="A11" s="57" t="s">
        <v>128</v>
      </c>
      <c r="B11" s="121" t="s">
        <v>127</v>
      </c>
      <c r="C11" s="54">
        <v>5689439.0246064225</v>
      </c>
      <c r="D11" s="54">
        <v>1284813.3428700001</v>
      </c>
      <c r="E11" s="54">
        <v>4004745.2346200002</v>
      </c>
      <c r="F11" s="53">
        <v>8001831</v>
      </c>
      <c r="G11" s="53">
        <v>11526091.939999999</v>
      </c>
      <c r="H11" s="55" t="s">
        <v>146</v>
      </c>
      <c r="I11" s="110"/>
      <c r="J11" s="110"/>
      <c r="K11" s="109"/>
    </row>
    <row r="12" spans="1:11" x14ac:dyDescent="0.2">
      <c r="A12" s="57" t="s">
        <v>126</v>
      </c>
      <c r="B12" s="121" t="s">
        <v>125</v>
      </c>
      <c r="C12" s="54">
        <v>2400094.8907835772</v>
      </c>
      <c r="D12" s="54">
        <v>725068.6463100001</v>
      </c>
      <c r="E12" s="54">
        <v>1482765.6333800002</v>
      </c>
      <c r="F12" s="53">
        <v>2152397</v>
      </c>
      <c r="G12" s="53">
        <v>4212378.07</v>
      </c>
      <c r="H12" s="55" t="s">
        <v>146</v>
      </c>
      <c r="I12" s="110"/>
      <c r="J12" s="110"/>
      <c r="K12" s="109"/>
    </row>
    <row r="13" spans="1:11" x14ac:dyDescent="0.2">
      <c r="A13" s="57" t="s">
        <v>124</v>
      </c>
      <c r="B13" s="120" t="s">
        <v>123</v>
      </c>
      <c r="C13" s="54">
        <v>2121242.67337</v>
      </c>
      <c r="D13" s="54">
        <v>1794679.6600300001</v>
      </c>
      <c r="E13" s="54">
        <v>120828.6458</v>
      </c>
      <c r="F13" s="53">
        <v>3977562</v>
      </c>
      <c r="G13" s="55" t="s">
        <v>146</v>
      </c>
      <c r="H13" s="53">
        <v>2826281</v>
      </c>
      <c r="I13" s="110"/>
      <c r="J13" s="110"/>
      <c r="K13" s="109"/>
    </row>
    <row r="14" spans="1:11" x14ac:dyDescent="0.2">
      <c r="A14" s="57" t="s">
        <v>122</v>
      </c>
      <c r="B14" s="120" t="s">
        <v>121</v>
      </c>
      <c r="C14" s="54">
        <v>1578530.1930499999</v>
      </c>
      <c r="D14" s="54">
        <v>2087606.5839</v>
      </c>
      <c r="E14" s="54">
        <v>583.51760000000002</v>
      </c>
      <c r="F14" s="53">
        <v>4403696</v>
      </c>
      <c r="G14" s="55" t="s">
        <v>146</v>
      </c>
      <c r="H14" s="53">
        <v>1052528</v>
      </c>
      <c r="I14" s="110"/>
      <c r="J14" s="110"/>
      <c r="K14" s="109"/>
    </row>
    <row r="15" spans="1:11" x14ac:dyDescent="0.2">
      <c r="A15" s="57" t="s">
        <v>120</v>
      </c>
      <c r="B15" s="120" t="s">
        <v>119</v>
      </c>
      <c r="C15" s="76">
        <f>SUM(C16:C19)</f>
        <v>5869201.7349700006</v>
      </c>
      <c r="D15" s="76">
        <f>SUM(D16:D19)</f>
        <v>7132303.1304799998</v>
      </c>
      <c r="E15" s="76">
        <f>SUM(E16:E19)</f>
        <v>289143.42936000001</v>
      </c>
      <c r="F15" s="53">
        <v>10992053</v>
      </c>
      <c r="G15" s="55" t="s">
        <v>146</v>
      </c>
      <c r="H15" s="112">
        <v>10733348</v>
      </c>
      <c r="I15" s="110"/>
      <c r="J15" s="110"/>
      <c r="K15" s="109"/>
    </row>
    <row r="16" spans="1:11" x14ac:dyDescent="0.2">
      <c r="A16" s="84" t="s">
        <v>118</v>
      </c>
      <c r="B16" s="124" t="s">
        <v>80</v>
      </c>
      <c r="C16" s="54">
        <v>4569204.5154497419</v>
      </c>
      <c r="D16" s="54">
        <v>5626336.4629999995</v>
      </c>
      <c r="E16" s="54">
        <v>253960.70277</v>
      </c>
      <c r="F16" s="53">
        <v>8801653</v>
      </c>
      <c r="G16" s="55" t="s">
        <v>146</v>
      </c>
      <c r="H16" s="53">
        <v>8220614</v>
      </c>
      <c r="I16" s="110"/>
      <c r="J16" s="110"/>
      <c r="K16" s="109"/>
    </row>
    <row r="17" spans="1:11" x14ac:dyDescent="0.2">
      <c r="A17" s="84" t="s">
        <v>117</v>
      </c>
      <c r="B17" s="124" t="s">
        <v>116</v>
      </c>
      <c r="C17" s="54">
        <v>986988.31185302802</v>
      </c>
      <c r="D17" s="54">
        <v>1067339.8612200001</v>
      </c>
      <c r="E17" s="54">
        <v>35182.726589999998</v>
      </c>
      <c r="F17" s="53">
        <v>1504189</v>
      </c>
      <c r="G17" s="55" t="s">
        <v>146</v>
      </c>
      <c r="H17" s="53">
        <v>2439890</v>
      </c>
      <c r="I17" s="110"/>
      <c r="J17" s="110"/>
      <c r="K17" s="109"/>
    </row>
    <row r="18" spans="1:11" x14ac:dyDescent="0.2">
      <c r="A18" s="84" t="s">
        <v>115</v>
      </c>
      <c r="B18" s="124" t="s">
        <v>85</v>
      </c>
      <c r="C18" s="54">
        <v>0</v>
      </c>
      <c r="D18" s="54">
        <v>0</v>
      </c>
      <c r="E18" s="54">
        <v>0</v>
      </c>
      <c r="F18" s="53">
        <v>0</v>
      </c>
      <c r="G18" s="55" t="s">
        <v>146</v>
      </c>
      <c r="H18" s="53">
        <v>0</v>
      </c>
      <c r="I18" s="110"/>
      <c r="J18" s="110"/>
      <c r="K18" s="109"/>
    </row>
    <row r="19" spans="1:11" x14ac:dyDescent="0.2">
      <c r="A19" s="84" t="s">
        <v>114</v>
      </c>
      <c r="B19" s="124" t="s">
        <v>84</v>
      </c>
      <c r="C19" s="54">
        <v>313008.9076672307</v>
      </c>
      <c r="D19" s="54">
        <v>438626.80626000004</v>
      </c>
      <c r="E19" s="54">
        <v>0</v>
      </c>
      <c r="F19" s="53">
        <v>236998</v>
      </c>
      <c r="G19" s="55" t="s">
        <v>146</v>
      </c>
      <c r="H19" s="53">
        <v>434344</v>
      </c>
      <c r="I19" s="110"/>
      <c r="J19" s="110"/>
      <c r="K19" s="109"/>
    </row>
    <row r="20" spans="1:11" x14ac:dyDescent="0.2">
      <c r="A20" s="85" t="s">
        <v>113</v>
      </c>
      <c r="B20" s="121" t="s">
        <v>112</v>
      </c>
      <c r="C20" s="54">
        <v>1056146.1773399999</v>
      </c>
      <c r="D20" s="54">
        <v>1034681.15195</v>
      </c>
      <c r="E20" s="54">
        <v>45390.991999999998</v>
      </c>
      <c r="F20" s="53">
        <v>3105735</v>
      </c>
      <c r="G20" s="55" t="s">
        <v>146</v>
      </c>
      <c r="H20" s="53">
        <v>149351</v>
      </c>
      <c r="I20" s="110"/>
      <c r="J20" s="110"/>
      <c r="K20" s="109"/>
    </row>
    <row r="21" spans="1:11" ht="24" x14ac:dyDescent="0.2">
      <c r="A21" s="85" t="s">
        <v>111</v>
      </c>
      <c r="B21" s="86" t="s">
        <v>110</v>
      </c>
      <c r="C21" s="54">
        <v>13369883.48347</v>
      </c>
      <c r="D21" s="54">
        <v>10948524.25715</v>
      </c>
      <c r="E21" s="54">
        <v>1903779.90689</v>
      </c>
      <c r="F21" s="53">
        <v>18673667</v>
      </c>
      <c r="G21" s="55" t="s">
        <v>146</v>
      </c>
      <c r="H21" s="53">
        <v>14446521</v>
      </c>
      <c r="I21" s="110"/>
      <c r="J21" s="110"/>
      <c r="K21" s="109"/>
    </row>
    <row r="22" spans="1:11" ht="48" x14ac:dyDescent="0.2">
      <c r="A22" s="85" t="s">
        <v>109</v>
      </c>
      <c r="B22" s="69" t="s">
        <v>108</v>
      </c>
      <c r="C22" s="54">
        <v>867879.44857000001</v>
      </c>
      <c r="D22" s="123"/>
      <c r="E22" s="82"/>
      <c r="F22" s="55"/>
      <c r="G22" s="55"/>
      <c r="H22" s="55"/>
      <c r="I22" s="110"/>
      <c r="J22" s="110"/>
      <c r="K22" s="109"/>
    </row>
    <row r="23" spans="1:11" x14ac:dyDescent="0.2">
      <c r="A23" s="68" t="s">
        <v>107</v>
      </c>
      <c r="B23" s="67" t="s">
        <v>106</v>
      </c>
      <c r="C23" s="54">
        <v>23552.712</v>
      </c>
      <c r="D23" s="123"/>
      <c r="E23" s="82"/>
      <c r="F23" s="55"/>
      <c r="G23" s="55"/>
      <c r="H23" s="55"/>
      <c r="I23" s="110"/>
      <c r="J23" s="110"/>
      <c r="K23" s="109"/>
    </row>
    <row r="24" spans="1:11" x14ac:dyDescent="0.2">
      <c r="A24" s="84" t="s">
        <v>105</v>
      </c>
      <c r="B24" s="83" t="s">
        <v>104</v>
      </c>
      <c r="C24" s="54">
        <v>355014</v>
      </c>
      <c r="D24" s="123"/>
      <c r="E24" s="82"/>
      <c r="F24" s="55"/>
      <c r="G24" s="55"/>
      <c r="H24" s="55"/>
      <c r="I24" s="110"/>
      <c r="J24" s="110"/>
      <c r="K24" s="109"/>
    </row>
    <row r="25" spans="1:11" x14ac:dyDescent="0.2">
      <c r="A25" s="84" t="s">
        <v>103</v>
      </c>
      <c r="B25" s="83" t="s">
        <v>102</v>
      </c>
      <c r="C25" s="54">
        <v>219669</v>
      </c>
      <c r="D25" s="123"/>
      <c r="E25" s="82"/>
      <c r="F25" s="55"/>
      <c r="G25" s="55"/>
      <c r="H25" s="55"/>
      <c r="I25" s="110"/>
      <c r="J25" s="110"/>
      <c r="K25" s="109"/>
    </row>
    <row r="26" spans="1:11" x14ac:dyDescent="0.2">
      <c r="A26" s="84" t="s">
        <v>101</v>
      </c>
      <c r="B26" s="83" t="s">
        <v>100</v>
      </c>
      <c r="C26" s="54">
        <v>1360378</v>
      </c>
      <c r="D26" s="54">
        <v>1675846.2819999999</v>
      </c>
      <c r="E26" s="54">
        <v>82215.594519999999</v>
      </c>
      <c r="F26" s="53">
        <v>301854</v>
      </c>
      <c r="G26" s="55" t="s">
        <v>146</v>
      </c>
      <c r="H26" s="53">
        <v>6411</v>
      </c>
      <c r="I26" s="110"/>
      <c r="J26" s="110"/>
      <c r="K26" s="109"/>
    </row>
    <row r="27" spans="1:11" x14ac:dyDescent="0.2">
      <c r="A27" s="84" t="s">
        <v>99</v>
      </c>
      <c r="B27" s="83" t="s">
        <v>98</v>
      </c>
      <c r="C27" s="54">
        <v>659607</v>
      </c>
      <c r="D27" s="123"/>
      <c r="E27" s="82"/>
      <c r="F27" s="55"/>
      <c r="G27" s="55"/>
      <c r="H27" s="55"/>
      <c r="I27" s="110"/>
      <c r="J27" s="110"/>
      <c r="K27" s="109"/>
    </row>
    <row r="28" spans="1:11" ht="24" x14ac:dyDescent="0.2">
      <c r="A28" s="57" t="s">
        <v>97</v>
      </c>
      <c r="B28" s="81" t="s">
        <v>96</v>
      </c>
      <c r="C28" s="54">
        <v>26690.294119999999</v>
      </c>
      <c r="D28" s="54">
        <v>30227.618399999999</v>
      </c>
      <c r="E28" s="54">
        <v>27.185000000000002</v>
      </c>
      <c r="F28" s="79"/>
      <c r="G28" s="79"/>
      <c r="H28" s="79"/>
      <c r="I28" s="110"/>
      <c r="J28" s="110"/>
      <c r="K28" s="109"/>
    </row>
    <row r="29" spans="1:11" ht="23.25" x14ac:dyDescent="0.2">
      <c r="A29" s="57" t="s">
        <v>95</v>
      </c>
      <c r="B29" s="80" t="s">
        <v>94</v>
      </c>
      <c r="C29" s="54">
        <v>825.20399999999995</v>
      </c>
      <c r="D29" s="54">
        <v>233.64714999999998</v>
      </c>
      <c r="E29" s="54">
        <v>112.86060000000001</v>
      </c>
      <c r="F29" s="79"/>
      <c r="G29" s="79"/>
      <c r="H29" s="79"/>
      <c r="I29" s="110"/>
      <c r="J29" s="110"/>
      <c r="K29" s="109"/>
    </row>
    <row r="30" spans="1:11" ht="23.25" x14ac:dyDescent="0.2">
      <c r="A30" s="57" t="s">
        <v>93</v>
      </c>
      <c r="B30" s="80" t="s">
        <v>92</v>
      </c>
      <c r="C30" s="54">
        <v>1341564.18618</v>
      </c>
      <c r="D30" s="54">
        <v>1225118.4129999999</v>
      </c>
      <c r="E30" s="54">
        <v>96784.062760000001</v>
      </c>
      <c r="F30" s="79"/>
      <c r="G30" s="79"/>
      <c r="H30" s="79"/>
      <c r="I30" s="110"/>
      <c r="J30" s="110"/>
      <c r="K30" s="109"/>
    </row>
    <row r="31" spans="1:11" ht="60" x14ac:dyDescent="0.2">
      <c r="A31" s="57">
        <v>2</v>
      </c>
      <c r="B31" s="64" t="s">
        <v>91</v>
      </c>
      <c r="C31" s="76">
        <f>SUM(C33,C49,C51:C53)</f>
        <v>79102106.582320005</v>
      </c>
      <c r="D31" s="76">
        <f>SUM(D33,D49,D51:D53)</f>
        <v>45235293.247909896</v>
      </c>
      <c r="E31" s="76">
        <f>SUM(E33,E49,E51:E53)</f>
        <v>20359513.872909993</v>
      </c>
      <c r="F31" s="79"/>
      <c r="G31" s="79"/>
      <c r="H31" s="79"/>
      <c r="I31" s="110"/>
      <c r="J31" s="110"/>
      <c r="K31" s="109"/>
    </row>
    <row r="32" spans="1:11" x14ac:dyDescent="0.2">
      <c r="A32" s="57"/>
      <c r="B32" s="128" t="s">
        <v>54</v>
      </c>
      <c r="C32" s="54"/>
      <c r="D32" s="127"/>
      <c r="E32" s="54"/>
      <c r="F32" s="53"/>
      <c r="G32" s="53"/>
      <c r="H32" s="53"/>
      <c r="I32" s="110"/>
      <c r="J32" s="110"/>
      <c r="K32" s="109"/>
    </row>
    <row r="33" spans="1:11" x14ac:dyDescent="0.2">
      <c r="A33" s="57" t="s">
        <v>90</v>
      </c>
      <c r="B33" s="121" t="s">
        <v>89</v>
      </c>
      <c r="C33" s="76">
        <f>SUM(C35,C41,C45,C46,C47)</f>
        <v>72230913.248710006</v>
      </c>
      <c r="D33" s="76">
        <f>SUM(D35,D41,D45,D46,D47)</f>
        <v>41277520.057180002</v>
      </c>
      <c r="E33" s="76">
        <f>SUM(E35,E41,E45,E46,E47)</f>
        <v>19501905.588979997</v>
      </c>
      <c r="F33" s="75">
        <f>SUM(F41,F45)</f>
        <v>6884169</v>
      </c>
      <c r="G33" s="55"/>
      <c r="H33" s="112">
        <v>9070567</v>
      </c>
      <c r="I33" s="110"/>
      <c r="J33" s="110"/>
      <c r="K33" s="109"/>
    </row>
    <row r="34" spans="1:11" x14ac:dyDescent="0.2">
      <c r="A34" s="57"/>
      <c r="B34" s="74" t="s">
        <v>54</v>
      </c>
      <c r="C34" s="72"/>
      <c r="D34" s="125"/>
      <c r="E34" s="72"/>
      <c r="F34" s="53"/>
      <c r="G34" s="53"/>
      <c r="H34" s="53"/>
      <c r="I34" s="110"/>
      <c r="J34" s="110"/>
      <c r="K34" s="109"/>
    </row>
    <row r="35" spans="1:11" ht="24" x14ac:dyDescent="0.2">
      <c r="A35" s="57" t="s">
        <v>88</v>
      </c>
      <c r="B35" s="69" t="s">
        <v>87</v>
      </c>
      <c r="C35" s="54">
        <v>19804300.056419451</v>
      </c>
      <c r="D35" s="54">
        <v>16611303.84063</v>
      </c>
      <c r="E35" s="54">
        <v>3571505.734699999</v>
      </c>
      <c r="F35" s="53">
        <v>18577244</v>
      </c>
      <c r="G35" s="55" t="s">
        <v>146</v>
      </c>
      <c r="H35" s="53">
        <v>8521102</v>
      </c>
      <c r="I35" s="110"/>
      <c r="J35" s="110"/>
      <c r="K35" s="109"/>
    </row>
    <row r="36" spans="1:11" x14ac:dyDescent="0.2">
      <c r="A36" s="57"/>
      <c r="B36" s="124" t="s">
        <v>86</v>
      </c>
      <c r="C36" s="72"/>
      <c r="D36" s="125" t="s">
        <v>146</v>
      </c>
      <c r="E36" s="72" t="s">
        <v>146</v>
      </c>
      <c r="F36" s="53" t="s">
        <v>146</v>
      </c>
      <c r="G36" s="53" t="s">
        <v>146</v>
      </c>
      <c r="H36" s="53" t="s">
        <v>146</v>
      </c>
      <c r="I36" s="110"/>
      <c r="J36" s="110"/>
      <c r="K36" s="109"/>
    </row>
    <row r="37" spans="1:11" x14ac:dyDescent="0.2">
      <c r="A37" s="57"/>
      <c r="B37" s="124" t="s">
        <v>80</v>
      </c>
      <c r="C37" s="70"/>
      <c r="D37" s="54">
        <v>4886808.1539799999</v>
      </c>
      <c r="E37" s="54">
        <v>116491.71187</v>
      </c>
      <c r="F37" s="53">
        <v>5849235</v>
      </c>
      <c r="G37" s="55" t="s">
        <v>146</v>
      </c>
      <c r="H37" s="53">
        <v>4050532</v>
      </c>
      <c r="I37" s="110"/>
      <c r="J37" s="110"/>
      <c r="K37" s="109"/>
    </row>
    <row r="38" spans="1:11" x14ac:dyDescent="0.2">
      <c r="A38" s="57"/>
      <c r="B38" s="124" t="s">
        <v>79</v>
      </c>
      <c r="C38" s="70"/>
      <c r="D38" s="54">
        <v>2394069.0479899999</v>
      </c>
      <c r="E38" s="54">
        <v>212181.43181000001</v>
      </c>
      <c r="F38" s="53">
        <v>2443535</v>
      </c>
      <c r="G38" s="55" t="s">
        <v>146</v>
      </c>
      <c r="H38" s="53">
        <v>3199874</v>
      </c>
      <c r="I38" s="110"/>
      <c r="J38" s="110"/>
      <c r="K38" s="109"/>
    </row>
    <row r="39" spans="1:11" x14ac:dyDescent="0.2">
      <c r="A39" s="57"/>
      <c r="B39" s="124" t="s">
        <v>85</v>
      </c>
      <c r="C39" s="70"/>
      <c r="D39" s="54">
        <v>53004.949119999997</v>
      </c>
      <c r="E39" s="54">
        <v>0</v>
      </c>
      <c r="F39" s="53">
        <v>4774</v>
      </c>
      <c r="G39" s="55" t="s">
        <v>146</v>
      </c>
      <c r="H39" s="53">
        <v>9813</v>
      </c>
      <c r="I39" s="110"/>
      <c r="J39" s="110"/>
      <c r="K39" s="109"/>
    </row>
    <row r="40" spans="1:11" ht="13.5" thickBot="1" x14ac:dyDescent="0.25">
      <c r="A40" s="57"/>
      <c r="B40" s="124" t="s">
        <v>84</v>
      </c>
      <c r="C40" s="70"/>
      <c r="D40" s="54">
        <v>489213.29003999999</v>
      </c>
      <c r="E40" s="54">
        <v>0</v>
      </c>
      <c r="F40" s="53">
        <v>214077</v>
      </c>
      <c r="G40" s="55" t="s">
        <v>146</v>
      </c>
      <c r="H40" s="53">
        <v>335693</v>
      </c>
      <c r="I40" s="110"/>
      <c r="J40" s="110"/>
      <c r="K40" s="109"/>
    </row>
    <row r="41" spans="1:11" ht="24.75" thickBot="1" x14ac:dyDescent="0.25">
      <c r="A41" s="57" t="s">
        <v>83</v>
      </c>
      <c r="B41" s="69" t="s">
        <v>82</v>
      </c>
      <c r="C41" s="54">
        <v>41168354.213078231</v>
      </c>
      <c r="D41" s="54">
        <v>22907739.28238</v>
      </c>
      <c r="E41" s="54">
        <v>7436917.5129499994</v>
      </c>
      <c r="F41" s="53">
        <v>5622034</v>
      </c>
      <c r="G41" s="55" t="s">
        <v>146</v>
      </c>
      <c r="H41" s="53">
        <v>1680802</v>
      </c>
      <c r="I41" s="126">
        <v>1918107</v>
      </c>
      <c r="J41" s="126">
        <v>2217309.0874999999</v>
      </c>
      <c r="K41" s="109"/>
    </row>
    <row r="42" spans="1:11" x14ac:dyDescent="0.2">
      <c r="A42" s="57"/>
      <c r="B42" s="124" t="s">
        <v>81</v>
      </c>
      <c r="C42" s="72"/>
      <c r="D42" s="125" t="s">
        <v>146</v>
      </c>
      <c r="E42" s="72" t="s">
        <v>146</v>
      </c>
      <c r="F42" s="53" t="s">
        <v>146</v>
      </c>
      <c r="G42" s="53" t="s">
        <v>146</v>
      </c>
      <c r="H42" s="53" t="s">
        <v>146</v>
      </c>
      <c r="I42" s="110"/>
      <c r="J42" s="110"/>
      <c r="K42" s="109"/>
    </row>
    <row r="43" spans="1:11" x14ac:dyDescent="0.2">
      <c r="A43" s="57"/>
      <c r="B43" s="124" t="s">
        <v>80</v>
      </c>
      <c r="C43" s="70"/>
      <c r="D43" s="54">
        <v>2151630.8356400002</v>
      </c>
      <c r="E43" s="54">
        <v>7126.1073200000001</v>
      </c>
      <c r="F43" s="53">
        <v>2910484</v>
      </c>
      <c r="G43" s="55" t="s">
        <v>146</v>
      </c>
      <c r="H43" s="53">
        <v>1220398</v>
      </c>
      <c r="I43" s="110"/>
      <c r="J43" s="110"/>
      <c r="K43" s="109"/>
    </row>
    <row r="44" spans="1:11" x14ac:dyDescent="0.2">
      <c r="A44" s="57"/>
      <c r="B44" s="124" t="s">
        <v>79</v>
      </c>
      <c r="C44" s="70"/>
      <c r="D44" s="54">
        <v>834192.53989000001</v>
      </c>
      <c r="E44" s="54">
        <v>506435.75031000003</v>
      </c>
      <c r="F44" s="53">
        <v>601988</v>
      </c>
      <c r="G44" s="55" t="s">
        <v>146</v>
      </c>
      <c r="H44" s="53">
        <v>616936</v>
      </c>
      <c r="I44" s="110"/>
      <c r="J44" s="110"/>
      <c r="K44" s="109"/>
    </row>
    <row r="45" spans="1:11" x14ac:dyDescent="0.2">
      <c r="A45" s="57" t="s">
        <v>78</v>
      </c>
      <c r="B45" s="69" t="s">
        <v>77</v>
      </c>
      <c r="C45" s="54">
        <v>2583373.6907500001</v>
      </c>
      <c r="D45" s="54">
        <v>1621941.7151500001</v>
      </c>
      <c r="E45" s="54">
        <v>17228.186999999998</v>
      </c>
      <c r="F45" s="53">
        <v>1262135</v>
      </c>
      <c r="G45" s="55" t="s">
        <v>146</v>
      </c>
      <c r="H45" s="53">
        <v>54833</v>
      </c>
      <c r="I45" s="110"/>
      <c r="J45" s="110"/>
      <c r="K45" s="109"/>
    </row>
    <row r="46" spans="1:11" x14ac:dyDescent="0.2">
      <c r="A46" s="57" t="s">
        <v>76</v>
      </c>
      <c r="B46" s="69" t="s">
        <v>75</v>
      </c>
      <c r="C46" s="54">
        <v>341721.94913232082</v>
      </c>
      <c r="D46" s="54">
        <v>136535.21901999999</v>
      </c>
      <c r="E46" s="54">
        <v>143090.815</v>
      </c>
      <c r="F46" s="53">
        <v>372487</v>
      </c>
      <c r="G46" s="55" t="s">
        <v>146</v>
      </c>
      <c r="H46" s="53">
        <v>293369</v>
      </c>
      <c r="I46" s="110"/>
      <c r="J46" s="110"/>
      <c r="K46" s="109"/>
    </row>
    <row r="47" spans="1:11" ht="24" x14ac:dyDescent="0.2">
      <c r="A47" s="57" t="s">
        <v>74</v>
      </c>
      <c r="B47" s="69" t="s">
        <v>73</v>
      </c>
      <c r="C47" s="54">
        <v>8333163.3393300008</v>
      </c>
      <c r="D47" s="123"/>
      <c r="E47" s="54">
        <v>8333163.3393300008</v>
      </c>
      <c r="F47" s="55"/>
      <c r="G47" s="55"/>
      <c r="H47" s="55"/>
      <c r="I47" s="110"/>
      <c r="J47" s="110"/>
      <c r="K47" s="109"/>
    </row>
    <row r="48" spans="1:11" x14ac:dyDescent="0.2">
      <c r="A48" s="68" t="s">
        <v>72</v>
      </c>
      <c r="B48" s="67" t="s">
        <v>71</v>
      </c>
      <c r="C48" s="54">
        <v>712300.44237219926</v>
      </c>
      <c r="D48" s="66"/>
      <c r="E48" s="123"/>
      <c r="F48" s="55"/>
      <c r="G48" s="55"/>
      <c r="H48" s="55"/>
      <c r="I48" s="110"/>
      <c r="J48" s="110"/>
      <c r="K48" s="109"/>
    </row>
    <row r="49" spans="1:11" ht="36" x14ac:dyDescent="0.2">
      <c r="A49" s="57" t="s">
        <v>70</v>
      </c>
      <c r="B49" s="64" t="s">
        <v>69</v>
      </c>
      <c r="C49" s="54">
        <v>4465262.6177700004</v>
      </c>
      <c r="D49" s="54">
        <v>2563426.7663800004</v>
      </c>
      <c r="E49" s="54">
        <v>505583.67420000001</v>
      </c>
      <c r="F49" s="53">
        <v>2124654</v>
      </c>
      <c r="G49" s="55" t="s">
        <v>146</v>
      </c>
      <c r="H49" s="53">
        <v>341997</v>
      </c>
      <c r="I49" s="110"/>
      <c r="J49" s="110"/>
      <c r="K49" s="109"/>
    </row>
    <row r="50" spans="1:11" x14ac:dyDescent="0.2">
      <c r="A50" s="63" t="s">
        <v>68</v>
      </c>
      <c r="B50" s="122" t="s">
        <v>67</v>
      </c>
      <c r="C50" s="61">
        <v>3000273.1847399999</v>
      </c>
      <c r="D50" s="61">
        <v>1593667.3323899999</v>
      </c>
      <c r="E50" s="61">
        <v>294484.40600000002</v>
      </c>
      <c r="F50" s="60">
        <v>1366259</v>
      </c>
      <c r="G50" s="59" t="s">
        <v>146</v>
      </c>
      <c r="H50" s="60">
        <v>34133</v>
      </c>
      <c r="I50" s="110"/>
      <c r="J50" s="110"/>
      <c r="K50" s="109"/>
    </row>
    <row r="51" spans="1:11" ht="24" x14ac:dyDescent="0.2">
      <c r="A51" s="57" t="s">
        <v>66</v>
      </c>
      <c r="B51" s="121" t="s">
        <v>65</v>
      </c>
      <c r="C51" s="54">
        <v>1746693.2921899999</v>
      </c>
      <c r="D51" s="54">
        <v>978183.89396964503</v>
      </c>
      <c r="E51" s="54">
        <v>270512.50691799994</v>
      </c>
      <c r="F51" s="53">
        <v>936018</v>
      </c>
      <c r="G51" s="55" t="s">
        <v>146</v>
      </c>
      <c r="H51" s="53">
        <v>47205</v>
      </c>
      <c r="I51" s="110"/>
      <c r="J51" s="110"/>
      <c r="K51" s="109"/>
    </row>
    <row r="52" spans="1:11" ht="24" x14ac:dyDescent="0.2">
      <c r="A52" s="57" t="s">
        <v>64</v>
      </c>
      <c r="B52" s="121" t="s">
        <v>63</v>
      </c>
      <c r="C52" s="54">
        <v>547266.94946999999</v>
      </c>
      <c r="D52" s="54">
        <v>319152.82303024823</v>
      </c>
      <c r="E52" s="54">
        <v>77166.242222000001</v>
      </c>
      <c r="F52" s="53">
        <v>315617</v>
      </c>
      <c r="G52" s="55" t="s">
        <v>146</v>
      </c>
      <c r="H52" s="53">
        <v>16337</v>
      </c>
      <c r="I52" s="110"/>
      <c r="J52" s="110"/>
      <c r="K52" s="109"/>
    </row>
    <row r="53" spans="1:11" x14ac:dyDescent="0.2">
      <c r="A53" s="57" t="s">
        <v>62</v>
      </c>
      <c r="B53" s="121" t="s">
        <v>61</v>
      </c>
      <c r="C53" s="54">
        <v>111970.47417999999</v>
      </c>
      <c r="D53" s="54">
        <v>97009.707349999997</v>
      </c>
      <c r="E53" s="54">
        <v>4345.8605900000002</v>
      </c>
      <c r="F53" s="53">
        <v>68755</v>
      </c>
      <c r="G53" s="55" t="s">
        <v>146</v>
      </c>
      <c r="H53" s="53">
        <v>5132</v>
      </c>
      <c r="I53" s="110"/>
      <c r="J53" s="110"/>
      <c r="K53" s="109"/>
    </row>
    <row r="54" spans="1:11" x14ac:dyDescent="0.2">
      <c r="A54" s="57">
        <v>3</v>
      </c>
      <c r="B54" s="120" t="s">
        <v>60</v>
      </c>
      <c r="C54" s="54">
        <v>1868176.19674</v>
      </c>
      <c r="D54" s="54">
        <v>37</v>
      </c>
      <c r="E54" s="54">
        <v>1868675.8197400002</v>
      </c>
      <c r="F54" s="53">
        <v>1533880</v>
      </c>
      <c r="G54" s="55" t="s">
        <v>146</v>
      </c>
      <c r="H54" s="53">
        <v>111654</v>
      </c>
      <c r="I54" s="110"/>
      <c r="J54" s="110"/>
      <c r="K54" s="109"/>
    </row>
    <row r="55" spans="1:11" x14ac:dyDescent="0.2">
      <c r="A55" s="57">
        <v>4</v>
      </c>
      <c r="B55" s="120" t="s">
        <v>59</v>
      </c>
      <c r="C55" s="54">
        <v>16717.126</v>
      </c>
      <c r="D55" s="54">
        <v>0</v>
      </c>
      <c r="E55" s="54">
        <v>16249.255000000001</v>
      </c>
      <c r="F55" s="53">
        <v>18810</v>
      </c>
      <c r="G55" s="55" t="s">
        <v>146</v>
      </c>
      <c r="H55" s="53">
        <v>1638</v>
      </c>
      <c r="I55" s="110"/>
      <c r="J55" s="110"/>
      <c r="K55" s="109"/>
    </row>
    <row r="56" spans="1:11" ht="24" x14ac:dyDescent="0.2">
      <c r="A56" s="119">
        <v>5</v>
      </c>
      <c r="B56" s="118" t="s">
        <v>58</v>
      </c>
      <c r="C56" s="54">
        <v>823516.78842999996</v>
      </c>
      <c r="D56" s="54">
        <v>707844.63099999994</v>
      </c>
      <c r="E56" s="54">
        <v>106529.512</v>
      </c>
      <c r="F56" s="53">
        <v>893872</v>
      </c>
      <c r="G56" s="53">
        <v>44896077.659999996</v>
      </c>
      <c r="H56" s="55" t="s">
        <v>146</v>
      </c>
      <c r="I56" s="110"/>
      <c r="J56" s="110"/>
      <c r="K56" s="109"/>
    </row>
    <row r="57" spans="1:11" ht="24.75" thickBot="1" x14ac:dyDescent="0.25">
      <c r="A57" s="119">
        <v>6</v>
      </c>
      <c r="B57" s="118" t="s">
        <v>57</v>
      </c>
      <c r="C57" s="143">
        <v>1408323.3642899999</v>
      </c>
      <c r="D57" s="143">
        <v>1255593.19841</v>
      </c>
      <c r="E57" s="143">
        <v>10245.66509</v>
      </c>
      <c r="F57" s="155">
        <v>552584</v>
      </c>
      <c r="G57" s="156" t="s">
        <v>146</v>
      </c>
      <c r="H57" s="155">
        <v>697266</v>
      </c>
      <c r="I57" s="110"/>
      <c r="J57" s="110"/>
      <c r="K57" s="109"/>
    </row>
    <row r="58" spans="1:11" ht="13.5" thickBot="1" x14ac:dyDescent="0.25">
      <c r="A58" s="47">
        <v>7</v>
      </c>
      <c r="B58" s="46" t="s">
        <v>56</v>
      </c>
      <c r="C58" s="44">
        <f>SUM(C60,C63)</f>
        <v>17676489.486389998</v>
      </c>
      <c r="D58" s="45"/>
      <c r="E58" s="44">
        <f>SUM(E60,E63)</f>
        <v>18448801.625800002</v>
      </c>
      <c r="F58" s="43">
        <f>SUM(F60,F63)</f>
        <v>42463776</v>
      </c>
      <c r="G58" s="43">
        <f>SUM(G60,G63)</f>
        <v>32385704</v>
      </c>
      <c r="H58" s="117">
        <v>8374065</v>
      </c>
      <c r="I58" s="116">
        <v>58113531</v>
      </c>
      <c r="J58" s="110"/>
      <c r="K58" s="109"/>
    </row>
    <row r="59" spans="1:11" x14ac:dyDescent="0.2">
      <c r="A59" s="57"/>
      <c r="B59" s="115" t="s">
        <v>54</v>
      </c>
      <c r="C59" s="54"/>
      <c r="D59" s="114"/>
      <c r="E59" s="54"/>
      <c r="F59" s="113"/>
      <c r="G59" s="113"/>
      <c r="H59" s="53" t="s">
        <v>146</v>
      </c>
      <c r="I59" s="110"/>
      <c r="J59" s="110"/>
      <c r="K59" s="109"/>
    </row>
    <row r="60" spans="1:11" x14ac:dyDescent="0.2">
      <c r="A60" s="57"/>
      <c r="B60" s="108" t="s">
        <v>53</v>
      </c>
      <c r="C60" s="76">
        <f>SUM(C61:C62)</f>
        <v>11909761.49833113</v>
      </c>
      <c r="D60" s="104"/>
      <c r="E60" s="76">
        <f>SUM(E61:E62)</f>
        <v>12422828.101440001</v>
      </c>
      <c r="F60" s="75">
        <f>SUM(F61:F62)</f>
        <v>35104463</v>
      </c>
      <c r="G60" s="75">
        <f>SUM(G61:G62)</f>
        <v>26466747</v>
      </c>
      <c r="H60" s="112">
        <v>7816228</v>
      </c>
      <c r="I60" s="110"/>
      <c r="J60" s="110"/>
      <c r="K60" s="109"/>
    </row>
    <row r="61" spans="1:11" x14ac:dyDescent="0.2">
      <c r="A61" s="57"/>
      <c r="B61" s="111" t="s">
        <v>52</v>
      </c>
      <c r="C61" s="54">
        <v>4044984.3420918416</v>
      </c>
      <c r="D61" s="104"/>
      <c r="E61" s="54">
        <v>5002555.3129000003</v>
      </c>
      <c r="F61" s="53">
        <v>20304829</v>
      </c>
      <c r="G61" s="53">
        <v>14962150</v>
      </c>
      <c r="H61" s="53">
        <v>6057995</v>
      </c>
      <c r="I61" s="110"/>
      <c r="J61" s="110"/>
      <c r="K61" s="109"/>
    </row>
    <row r="62" spans="1:11" x14ac:dyDescent="0.2">
      <c r="A62" s="57"/>
      <c r="B62" s="111" t="s">
        <v>51</v>
      </c>
      <c r="C62" s="54">
        <v>7864777.1562392889</v>
      </c>
      <c r="D62" s="104"/>
      <c r="E62" s="54">
        <v>7420272.7885400001</v>
      </c>
      <c r="F62" s="53">
        <v>14799634</v>
      </c>
      <c r="G62" s="53">
        <v>11504597</v>
      </c>
      <c r="H62" s="53">
        <v>4914660</v>
      </c>
      <c r="I62" s="110"/>
      <c r="J62" s="110"/>
      <c r="K62" s="109"/>
    </row>
    <row r="63" spans="1:11" x14ac:dyDescent="0.2">
      <c r="A63" s="57"/>
      <c r="B63" s="108" t="s">
        <v>50</v>
      </c>
      <c r="C63" s="54">
        <v>5766727.9880588697</v>
      </c>
      <c r="D63" s="104"/>
      <c r="E63" s="54">
        <v>6025973.5243600002</v>
      </c>
      <c r="F63" s="53">
        <v>7359313</v>
      </c>
      <c r="G63" s="53">
        <v>5918957</v>
      </c>
      <c r="H63" s="53">
        <v>2888578</v>
      </c>
      <c r="I63" s="110"/>
      <c r="J63" s="110"/>
      <c r="K63" s="109"/>
    </row>
    <row r="64" spans="1:11" x14ac:dyDescent="0.2">
      <c r="A64" s="57">
        <v>8</v>
      </c>
      <c r="B64" s="108" t="s">
        <v>55</v>
      </c>
      <c r="C64" s="76">
        <f>SUM(C66,C69)</f>
        <v>4054436.5995300002</v>
      </c>
      <c r="D64" s="104"/>
      <c r="E64" s="76">
        <f>SUM(E66,E69)</f>
        <v>4054448.8363600001</v>
      </c>
      <c r="F64" s="75">
        <f>SUM(F66,F69)</f>
        <v>3939937</v>
      </c>
      <c r="G64" s="55"/>
      <c r="H64" s="112">
        <v>2622662</v>
      </c>
      <c r="I64" s="110"/>
      <c r="J64" s="110"/>
      <c r="K64" s="109"/>
    </row>
    <row r="65" spans="1:11" x14ac:dyDescent="0.2">
      <c r="A65" s="57"/>
      <c r="B65" s="115" t="s">
        <v>54</v>
      </c>
      <c r="C65" s="54"/>
      <c r="D65" s="114"/>
      <c r="E65" s="54"/>
      <c r="F65" s="113"/>
      <c r="G65" s="53"/>
      <c r="H65" s="53" t="s">
        <v>146</v>
      </c>
      <c r="I65" s="110"/>
      <c r="J65" s="110"/>
      <c r="K65" s="109"/>
    </row>
    <row r="66" spans="1:11" x14ac:dyDescent="0.2">
      <c r="A66" s="57"/>
      <c r="B66" s="108" t="s">
        <v>53</v>
      </c>
      <c r="C66" s="76">
        <f>SUM(C67:C68)</f>
        <v>2441997.2095523272</v>
      </c>
      <c r="D66" s="104"/>
      <c r="E66" s="76">
        <f>SUM(E67:E68)</f>
        <v>2442408.3328400003</v>
      </c>
      <c r="F66" s="75">
        <f>SUM(F67:F68)</f>
        <v>2893277</v>
      </c>
      <c r="G66" s="55"/>
      <c r="H66" s="112">
        <v>1926765</v>
      </c>
      <c r="I66" s="110"/>
      <c r="J66" s="110"/>
      <c r="K66" s="109"/>
    </row>
    <row r="67" spans="1:11" x14ac:dyDescent="0.2">
      <c r="A67" s="57"/>
      <c r="B67" s="111" t="s">
        <v>52</v>
      </c>
      <c r="C67" s="54">
        <v>1320776.0392381414</v>
      </c>
      <c r="D67" s="104"/>
      <c r="E67" s="54">
        <v>1321997.0932400001</v>
      </c>
      <c r="F67" s="53">
        <v>775121</v>
      </c>
      <c r="G67" s="55" t="s">
        <v>146</v>
      </c>
      <c r="H67" s="53">
        <v>496063</v>
      </c>
      <c r="I67" s="110"/>
      <c r="J67" s="110"/>
      <c r="K67" s="109"/>
    </row>
    <row r="68" spans="1:11" x14ac:dyDescent="0.2">
      <c r="A68" s="57"/>
      <c r="B68" s="111" t="s">
        <v>51</v>
      </c>
      <c r="C68" s="54">
        <v>1121221.1703141858</v>
      </c>
      <c r="D68" s="104"/>
      <c r="E68" s="54">
        <v>1120411.2396</v>
      </c>
      <c r="F68" s="53">
        <v>2118156</v>
      </c>
      <c r="G68" s="55" t="s">
        <v>146</v>
      </c>
      <c r="H68" s="53">
        <v>1537164</v>
      </c>
      <c r="I68" s="110"/>
      <c r="J68" s="110"/>
      <c r="K68" s="109"/>
    </row>
    <row r="69" spans="1:11" x14ac:dyDescent="0.2">
      <c r="A69" s="57"/>
      <c r="B69" s="108" t="s">
        <v>50</v>
      </c>
      <c r="C69" s="54">
        <v>1612439.3899776728</v>
      </c>
      <c r="D69" s="104"/>
      <c r="E69" s="54">
        <v>1612040.50352</v>
      </c>
      <c r="F69" s="53">
        <v>1046660</v>
      </c>
      <c r="G69" s="55" t="s">
        <v>146</v>
      </c>
      <c r="H69" s="53">
        <v>952194</v>
      </c>
      <c r="I69" s="110"/>
      <c r="J69" s="110"/>
      <c r="K69" s="109"/>
    </row>
    <row r="70" spans="1:11" x14ac:dyDescent="0.2">
      <c r="A70" s="57">
        <v>9</v>
      </c>
      <c r="B70" s="108" t="s">
        <v>49</v>
      </c>
      <c r="C70" s="54">
        <v>584057.58764000004</v>
      </c>
      <c r="D70" s="104"/>
      <c r="E70" s="54">
        <v>583622.85479000001</v>
      </c>
      <c r="F70" s="89"/>
      <c r="G70" s="89"/>
      <c r="H70" s="89"/>
    </row>
    <row r="71" spans="1:11" x14ac:dyDescent="0.2">
      <c r="A71" s="57">
        <v>10</v>
      </c>
      <c r="B71" s="108" t="s">
        <v>48</v>
      </c>
      <c r="C71" s="54">
        <v>557048.28183999995</v>
      </c>
      <c r="D71" s="104"/>
      <c r="E71" s="54">
        <v>557048.28183999995</v>
      </c>
      <c r="F71" s="89"/>
      <c r="G71" s="89"/>
      <c r="H71" s="89"/>
    </row>
    <row r="72" spans="1:11" x14ac:dyDescent="0.2">
      <c r="A72" s="57">
        <v>11</v>
      </c>
      <c r="B72" s="108" t="s">
        <v>47</v>
      </c>
      <c r="C72" s="54">
        <v>680518.64886999992</v>
      </c>
      <c r="D72" s="104"/>
      <c r="E72" s="54">
        <v>680518.64886999992</v>
      </c>
      <c r="F72" s="106"/>
      <c r="G72" s="106"/>
      <c r="H72" s="106"/>
    </row>
    <row r="73" spans="1:11" x14ac:dyDescent="0.2">
      <c r="A73" s="57"/>
      <c r="B73" s="107" t="s">
        <v>46</v>
      </c>
      <c r="C73" s="79"/>
      <c r="D73" s="79"/>
      <c r="E73" s="79"/>
      <c r="F73" s="106"/>
      <c r="G73" s="106"/>
      <c r="H73" s="106"/>
    </row>
    <row r="74" spans="1:11" x14ac:dyDescent="0.2">
      <c r="A74" s="57"/>
      <c r="B74" s="107" t="s">
        <v>45</v>
      </c>
      <c r="C74" s="54">
        <v>231387.36</v>
      </c>
      <c r="D74" s="104"/>
      <c r="E74" s="54">
        <v>231387.36</v>
      </c>
      <c r="F74" s="106"/>
      <c r="G74" s="106"/>
      <c r="H74" s="106"/>
    </row>
    <row r="75" spans="1:11" x14ac:dyDescent="0.2">
      <c r="A75" s="57"/>
      <c r="B75" s="107" t="s">
        <v>44</v>
      </c>
      <c r="C75" s="54">
        <v>180767.02100000001</v>
      </c>
      <c r="D75" s="104"/>
      <c r="E75" s="54">
        <v>180767.02100000001</v>
      </c>
      <c r="F75" s="106"/>
      <c r="G75" s="106"/>
      <c r="H75" s="106"/>
    </row>
    <row r="76" spans="1:11" x14ac:dyDescent="0.2">
      <c r="A76" s="57"/>
      <c r="B76" s="107" t="s">
        <v>43</v>
      </c>
      <c r="C76" s="54">
        <v>400.71699999999998</v>
      </c>
      <c r="D76" s="104"/>
      <c r="E76" s="54">
        <v>400.71699999999998</v>
      </c>
      <c r="F76" s="106"/>
      <c r="G76" s="106"/>
      <c r="H76" s="106"/>
    </row>
    <row r="77" spans="1:11" x14ac:dyDescent="0.2">
      <c r="A77" s="57"/>
      <c r="B77" s="107" t="s">
        <v>42</v>
      </c>
      <c r="C77" s="54">
        <v>3672.1750000000002</v>
      </c>
      <c r="D77" s="104"/>
      <c r="E77" s="54">
        <v>3630.1750000000002</v>
      </c>
      <c r="F77" s="106"/>
      <c r="G77" s="106"/>
      <c r="H77" s="106"/>
    </row>
    <row r="78" spans="1:11" ht="24.75" thickBot="1" x14ac:dyDescent="0.25">
      <c r="A78" s="57">
        <v>12</v>
      </c>
      <c r="B78" s="105" t="s">
        <v>41</v>
      </c>
      <c r="C78" s="54">
        <v>16424.316940000001</v>
      </c>
      <c r="D78" s="104"/>
      <c r="E78" s="54">
        <v>16424.316940000001</v>
      </c>
      <c r="F78" s="89"/>
      <c r="G78" s="89"/>
      <c r="H78" s="89"/>
    </row>
    <row r="79" spans="1:11" ht="13.5" thickBot="1" x14ac:dyDescent="0.25">
      <c r="A79" s="25" t="s">
        <v>40</v>
      </c>
      <c r="B79" s="24" t="s">
        <v>39</v>
      </c>
      <c r="C79" s="23">
        <v>561573</v>
      </c>
      <c r="D79" s="22"/>
      <c r="E79" s="21"/>
      <c r="F79" s="20"/>
      <c r="G79" s="20"/>
      <c r="H79" s="20"/>
    </row>
    <row r="80" spans="1:11" ht="15.75" thickBot="1" x14ac:dyDescent="0.25">
      <c r="A80" s="19" t="s">
        <v>38</v>
      </c>
      <c r="B80" s="18" t="s">
        <v>37</v>
      </c>
      <c r="C80" s="17">
        <f>SUM(C6,C79)</f>
        <v>146087348.23431003</v>
      </c>
      <c r="D80" s="16"/>
      <c r="E80" s="15"/>
      <c r="F80" s="14"/>
      <c r="G80" s="14"/>
      <c r="H80" s="14"/>
    </row>
    <row r="81" spans="1:8" x14ac:dyDescent="0.2">
      <c r="A81" s="4"/>
      <c r="B81" s="4"/>
    </row>
    <row r="82" spans="1:8" x14ac:dyDescent="0.2">
      <c r="A82" s="13"/>
      <c r="B82" s="4" t="s">
        <v>36</v>
      </c>
      <c r="C82" s="154"/>
      <c r="D82" s="154"/>
      <c r="E82" s="154"/>
      <c r="F82" s="154"/>
      <c r="G82" s="154"/>
      <c r="H82" s="154"/>
    </row>
    <row r="83" spans="1:8" x14ac:dyDescent="0.2">
      <c r="A83" s="12" t="s">
        <v>35</v>
      </c>
    </row>
    <row r="84" spans="1:8" x14ac:dyDescent="0.2">
      <c r="A84" s="12"/>
      <c r="B84" s="11" t="s">
        <v>34</v>
      </c>
    </row>
    <row r="85" spans="1:8" x14ac:dyDescent="0.2">
      <c r="B85" s="6" t="s">
        <v>33</v>
      </c>
    </row>
    <row r="86" spans="1:8" x14ac:dyDescent="0.2">
      <c r="B86" s="8" t="s">
        <v>32</v>
      </c>
    </row>
    <row r="87" spans="1:8" x14ac:dyDescent="0.2">
      <c r="B87" s="6" t="s">
        <v>31</v>
      </c>
    </row>
    <row r="88" spans="1:8" x14ac:dyDescent="0.2">
      <c r="B88" s="6" t="s">
        <v>30</v>
      </c>
    </row>
    <row r="89" spans="1:8" x14ac:dyDescent="0.2">
      <c r="B89" s="4" t="s">
        <v>29</v>
      </c>
    </row>
    <row r="90" spans="1:8" ht="14.25" x14ac:dyDescent="0.2">
      <c r="A90" s="4"/>
      <c r="B90" s="6" t="s">
        <v>28</v>
      </c>
    </row>
    <row r="91" spans="1:8" ht="14.25" x14ac:dyDescent="0.2">
      <c r="A91" s="4"/>
      <c r="B91" s="10" t="s">
        <v>27</v>
      </c>
    </row>
    <row r="92" spans="1:8" ht="14.25" x14ac:dyDescent="0.2">
      <c r="A92" s="4"/>
      <c r="B92" s="10" t="s">
        <v>26</v>
      </c>
    </row>
    <row r="93" spans="1:8" x14ac:dyDescent="0.2">
      <c r="A93" s="4"/>
      <c r="B93" s="6" t="s">
        <v>25</v>
      </c>
    </row>
    <row r="94" spans="1:8" x14ac:dyDescent="0.2">
      <c r="B94" s="9" t="s">
        <v>24</v>
      </c>
    </row>
    <row r="95" spans="1:8" x14ac:dyDescent="0.2">
      <c r="B95" s="8" t="s">
        <v>23</v>
      </c>
    </row>
    <row r="96" spans="1:8" x14ac:dyDescent="0.2">
      <c r="B96" s="8" t="s">
        <v>22</v>
      </c>
    </row>
  </sheetData>
  <mergeCells count="4">
    <mergeCell ref="H2:J2"/>
    <mergeCell ref="C4:C5"/>
    <mergeCell ref="D4:D5"/>
    <mergeCell ref="E4:E5"/>
  </mergeCells>
  <printOptions horizontalCentered="1"/>
  <pageMargins left="0" right="0" top="0.19685039370078741" bottom="0.19685039370078741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zoomScale="80" zoomScaleNormal="80" workbookViewId="0"/>
  </sheetViews>
  <sheetFormatPr defaultRowHeight="12.75" x14ac:dyDescent="0.2"/>
  <cols>
    <col min="1" max="1" width="7.7109375" style="7" customWidth="1"/>
    <col min="2" max="2" width="80.28515625" style="6" customWidth="1"/>
    <col min="3" max="4" width="14.5703125" style="4" customWidth="1"/>
    <col min="5" max="5" width="16.7109375" style="4" customWidth="1"/>
    <col min="6" max="8" width="14.42578125" style="5" customWidth="1"/>
    <col min="9" max="10" width="10.7109375" style="4" customWidth="1"/>
    <col min="11" max="16384" width="9.140625" style="4"/>
  </cols>
  <sheetData>
    <row r="1" spans="1:11" ht="15.75" thickBot="1" x14ac:dyDescent="0.3">
      <c r="B1" s="6" t="s">
        <v>145</v>
      </c>
      <c r="C1" s="9" t="s">
        <v>2</v>
      </c>
      <c r="H1" s="136"/>
      <c r="I1" s="129"/>
      <c r="J1" s="129"/>
    </row>
    <row r="2" spans="1:11" ht="15.75" thickBot="1" x14ac:dyDescent="0.3">
      <c r="B2" s="6" t="s">
        <v>144</v>
      </c>
      <c r="C2" s="4">
        <v>2018</v>
      </c>
      <c r="H2" s="151" t="s">
        <v>147</v>
      </c>
      <c r="I2" s="152"/>
      <c r="J2" s="153"/>
    </row>
    <row r="3" spans="1:11" ht="15.75" thickBot="1" x14ac:dyDescent="0.3">
      <c r="H3" s="136"/>
      <c r="I3" s="129"/>
      <c r="J3" s="129"/>
    </row>
    <row r="4" spans="1:11" ht="25.5" x14ac:dyDescent="0.2">
      <c r="A4" s="103" t="s">
        <v>142</v>
      </c>
      <c r="B4" s="102" t="s">
        <v>141</v>
      </c>
      <c r="C4" s="147" t="s">
        <v>140</v>
      </c>
      <c r="D4" s="147" t="s">
        <v>139</v>
      </c>
      <c r="E4" s="149" t="s">
        <v>138</v>
      </c>
      <c r="F4" s="100" t="s">
        <v>137</v>
      </c>
      <c r="G4" s="101" t="s">
        <v>137</v>
      </c>
      <c r="H4" s="135" t="s">
        <v>137</v>
      </c>
      <c r="I4" s="129"/>
      <c r="J4" s="129"/>
    </row>
    <row r="5" spans="1:11" ht="18.75" thickBot="1" x14ac:dyDescent="0.25">
      <c r="A5" s="98"/>
      <c r="B5" s="97"/>
      <c r="C5" s="148"/>
      <c r="D5" s="148"/>
      <c r="E5" s="150"/>
      <c r="F5" s="96" t="s">
        <v>136</v>
      </c>
      <c r="G5" s="96" t="s">
        <v>135</v>
      </c>
      <c r="H5" s="134" t="s">
        <v>135</v>
      </c>
      <c r="I5" s="129"/>
      <c r="J5" s="129"/>
    </row>
    <row r="6" spans="1:11" s="91" customFormat="1" ht="39" thickTop="1" x14ac:dyDescent="0.2">
      <c r="A6" s="94" t="s">
        <v>134</v>
      </c>
      <c r="B6" s="93" t="s">
        <v>133</v>
      </c>
      <c r="C6" s="44">
        <f>SUM(C8,C31,C54:C57,C58,C64,C70:C72,C78)</f>
        <v>285332427.02955997</v>
      </c>
      <c r="D6" s="44">
        <f>SUM(D8,D31,D54:D57,D58,D64,D70:D72,D78)</f>
        <v>151017803.7848199</v>
      </c>
      <c r="E6" s="44">
        <f>SUM(E8,E31,E54:E57,E58,E64,E70:E72,E78)</f>
        <v>120531049.21045999</v>
      </c>
      <c r="F6" s="92"/>
      <c r="G6" s="92"/>
      <c r="H6" s="133"/>
      <c r="I6" s="132"/>
      <c r="J6" s="129"/>
      <c r="K6" s="4"/>
    </row>
    <row r="7" spans="1:11" x14ac:dyDescent="0.2">
      <c r="A7" s="90"/>
      <c r="B7" s="131" t="s">
        <v>132</v>
      </c>
      <c r="C7" s="54"/>
      <c r="D7" s="127"/>
      <c r="E7" s="54"/>
      <c r="F7" s="87"/>
      <c r="G7" s="87"/>
      <c r="H7" s="130"/>
      <c r="I7" s="129"/>
      <c r="J7" s="129"/>
    </row>
    <row r="8" spans="1:11" ht="36" x14ac:dyDescent="0.2">
      <c r="A8" s="57">
        <v>1</v>
      </c>
      <c r="B8" s="81" t="s">
        <v>131</v>
      </c>
      <c r="C8" s="76">
        <f>SUM(C10:C15,C20:C21,C28:C30)</f>
        <v>75088948.333739996</v>
      </c>
      <c r="D8" s="76">
        <f>SUM(D10:D15,D20:D21,D28:D30)</f>
        <v>53925825.124959998</v>
      </c>
      <c r="E8" s="76">
        <f>SUM(E10:E15,E20:E21,E28:E30)</f>
        <v>27045952.057869993</v>
      </c>
      <c r="F8" s="89"/>
      <c r="G8" s="89"/>
      <c r="H8" s="106"/>
      <c r="I8" s="129"/>
      <c r="J8" s="129"/>
    </row>
    <row r="9" spans="1:11" x14ac:dyDescent="0.2">
      <c r="A9" s="57"/>
      <c r="B9" s="131" t="s">
        <v>54</v>
      </c>
      <c r="C9" s="54"/>
      <c r="D9" s="127"/>
      <c r="E9" s="54"/>
      <c r="F9" s="87"/>
      <c r="G9" s="87"/>
      <c r="H9" s="130"/>
      <c r="I9" s="129"/>
      <c r="J9" s="129"/>
    </row>
    <row r="10" spans="1:11" x14ac:dyDescent="0.2">
      <c r="A10" s="57" t="s">
        <v>130</v>
      </c>
      <c r="B10" s="120" t="s">
        <v>129</v>
      </c>
      <c r="C10" s="54">
        <v>11148783.342050001</v>
      </c>
      <c r="D10" s="54">
        <v>247.89440000000002</v>
      </c>
      <c r="E10" s="54">
        <v>11101426.95369</v>
      </c>
      <c r="F10" s="54">
        <v>17751658</v>
      </c>
      <c r="G10" s="55" t="s">
        <v>146</v>
      </c>
      <c r="H10" s="53">
        <v>7455296</v>
      </c>
      <c r="I10" s="110"/>
      <c r="J10" s="110"/>
      <c r="K10" s="109"/>
    </row>
    <row r="11" spans="1:11" x14ac:dyDescent="0.2">
      <c r="A11" s="57" t="s">
        <v>128</v>
      </c>
      <c r="B11" s="121" t="s">
        <v>127</v>
      </c>
      <c r="C11" s="54">
        <v>11169296.94433709</v>
      </c>
      <c r="D11" s="54">
        <v>2609174.6656200001</v>
      </c>
      <c r="E11" s="54">
        <v>8053032.2355000004</v>
      </c>
      <c r="F11" s="54">
        <v>16504417</v>
      </c>
      <c r="G11" s="53">
        <v>11526091.939999999</v>
      </c>
      <c r="H11" s="55" t="s">
        <v>146</v>
      </c>
      <c r="I11" s="110"/>
      <c r="J11" s="110"/>
      <c r="K11" s="109"/>
    </row>
    <row r="12" spans="1:11" x14ac:dyDescent="0.2">
      <c r="A12" s="57" t="s">
        <v>126</v>
      </c>
      <c r="B12" s="121" t="s">
        <v>125</v>
      </c>
      <c r="C12" s="54">
        <v>4813272.6203929093</v>
      </c>
      <c r="D12" s="54">
        <v>1512178.8174900003</v>
      </c>
      <c r="E12" s="54">
        <v>2947655.1917900005</v>
      </c>
      <c r="F12" s="54">
        <v>4657419</v>
      </c>
      <c r="G12" s="53">
        <v>4212378.07</v>
      </c>
      <c r="H12" s="55" t="s">
        <v>146</v>
      </c>
      <c r="I12" s="110"/>
      <c r="J12" s="110"/>
      <c r="K12" s="109"/>
    </row>
    <row r="13" spans="1:11" x14ac:dyDescent="0.2">
      <c r="A13" s="57" t="s">
        <v>124</v>
      </c>
      <c r="B13" s="120" t="s">
        <v>123</v>
      </c>
      <c r="C13" s="54">
        <v>4019860.3380899997</v>
      </c>
      <c r="D13" s="54">
        <v>3566280.00318</v>
      </c>
      <c r="E13" s="54">
        <v>235643.86135999998</v>
      </c>
      <c r="F13" s="54">
        <v>8131510</v>
      </c>
      <c r="G13" s="55" t="s">
        <v>146</v>
      </c>
      <c r="H13" s="53">
        <v>2826281</v>
      </c>
      <c r="I13" s="110"/>
      <c r="J13" s="110"/>
      <c r="K13" s="109"/>
    </row>
    <row r="14" spans="1:11" x14ac:dyDescent="0.2">
      <c r="A14" s="57" t="s">
        <v>122</v>
      </c>
      <c r="B14" s="120" t="s">
        <v>121</v>
      </c>
      <c r="C14" s="54">
        <v>3067062.57706</v>
      </c>
      <c r="D14" s="54">
        <v>4206006.3328099996</v>
      </c>
      <c r="E14" s="54">
        <v>1298.8714599999998</v>
      </c>
      <c r="F14" s="54">
        <v>9293114</v>
      </c>
      <c r="G14" s="55" t="s">
        <v>146</v>
      </c>
      <c r="H14" s="53">
        <v>1052528</v>
      </c>
      <c r="I14" s="110"/>
      <c r="J14" s="110"/>
      <c r="K14" s="109"/>
    </row>
    <row r="15" spans="1:11" x14ac:dyDescent="0.2">
      <c r="A15" s="57" t="s">
        <v>120</v>
      </c>
      <c r="B15" s="120" t="s">
        <v>119</v>
      </c>
      <c r="C15" s="76">
        <f>SUM(C16:C19)</f>
        <v>11078713.313099999</v>
      </c>
      <c r="D15" s="76">
        <f>SUM(D16:D19)</f>
        <v>14666637.864639999</v>
      </c>
      <c r="E15" s="76">
        <f>SUM(E16:E19)</f>
        <v>496296.90463999996</v>
      </c>
      <c r="F15" s="54">
        <v>21475350</v>
      </c>
      <c r="G15" s="55" t="s">
        <v>146</v>
      </c>
      <c r="H15" s="112">
        <v>10733348</v>
      </c>
      <c r="I15" s="110"/>
      <c r="J15" s="110"/>
      <c r="K15" s="109"/>
    </row>
    <row r="16" spans="1:11" x14ac:dyDescent="0.2">
      <c r="A16" s="84" t="s">
        <v>118</v>
      </c>
      <c r="B16" s="124" t="s">
        <v>80</v>
      </c>
      <c r="C16" s="54">
        <v>8460724.865929855</v>
      </c>
      <c r="D16" s="54">
        <v>11501246.518369999</v>
      </c>
      <c r="E16" s="54">
        <v>421838.15706</v>
      </c>
      <c r="F16" s="54">
        <v>18244647</v>
      </c>
      <c r="G16" s="55" t="s">
        <v>146</v>
      </c>
      <c r="H16" s="53">
        <v>8220614</v>
      </c>
      <c r="I16" s="110"/>
      <c r="J16" s="110"/>
      <c r="K16" s="109"/>
    </row>
    <row r="17" spans="1:11" x14ac:dyDescent="0.2">
      <c r="A17" s="84" t="s">
        <v>117</v>
      </c>
      <c r="B17" s="124" t="s">
        <v>116</v>
      </c>
      <c r="C17" s="54">
        <v>1952964.430456104</v>
      </c>
      <c r="D17" s="54">
        <v>2198027.4686500002</v>
      </c>
      <c r="E17" s="54">
        <v>74458.747579999996</v>
      </c>
      <c r="F17" s="54">
        <v>3181597</v>
      </c>
      <c r="G17" s="55" t="s">
        <v>146</v>
      </c>
      <c r="H17" s="53">
        <v>2439890</v>
      </c>
      <c r="I17" s="110"/>
      <c r="J17" s="110"/>
      <c r="K17" s="109"/>
    </row>
    <row r="18" spans="1:11" x14ac:dyDescent="0.2">
      <c r="A18" s="84" t="s">
        <v>115</v>
      </c>
      <c r="B18" s="124" t="s">
        <v>85</v>
      </c>
      <c r="C18" s="54">
        <v>0</v>
      </c>
      <c r="D18" s="54">
        <v>0</v>
      </c>
      <c r="E18" s="54">
        <v>0</v>
      </c>
      <c r="F18" s="54">
        <v>0</v>
      </c>
      <c r="G18" s="55" t="s">
        <v>146</v>
      </c>
      <c r="H18" s="53">
        <v>0</v>
      </c>
      <c r="I18" s="110"/>
      <c r="J18" s="110"/>
      <c r="K18" s="109"/>
    </row>
    <row r="19" spans="1:11" x14ac:dyDescent="0.2">
      <c r="A19" s="84" t="s">
        <v>114</v>
      </c>
      <c r="B19" s="124" t="s">
        <v>84</v>
      </c>
      <c r="C19" s="54">
        <v>665024.01671404089</v>
      </c>
      <c r="D19" s="54">
        <v>967363.87761999993</v>
      </c>
      <c r="E19" s="54">
        <v>0</v>
      </c>
      <c r="F19" s="54">
        <v>512492</v>
      </c>
      <c r="G19" s="55" t="s">
        <v>146</v>
      </c>
      <c r="H19" s="53">
        <v>434344</v>
      </c>
      <c r="I19" s="110"/>
      <c r="J19" s="110"/>
      <c r="K19" s="109"/>
    </row>
    <row r="20" spans="1:11" x14ac:dyDescent="0.2">
      <c r="A20" s="85" t="s">
        <v>113</v>
      </c>
      <c r="B20" s="121" t="s">
        <v>112</v>
      </c>
      <c r="C20" s="54">
        <v>2006747.2420899998</v>
      </c>
      <c r="D20" s="54">
        <v>1995690.59354</v>
      </c>
      <c r="E20" s="54">
        <v>96572.721959999995</v>
      </c>
      <c r="F20" s="54">
        <v>5974619</v>
      </c>
      <c r="G20" s="55" t="s">
        <v>146</v>
      </c>
      <c r="H20" s="53">
        <v>149351</v>
      </c>
      <c r="I20" s="110"/>
      <c r="J20" s="110"/>
      <c r="K20" s="109"/>
    </row>
    <row r="21" spans="1:11" ht="24" x14ac:dyDescent="0.2">
      <c r="A21" s="85" t="s">
        <v>111</v>
      </c>
      <c r="B21" s="86" t="s">
        <v>110</v>
      </c>
      <c r="C21" s="54">
        <v>25399392.722290002</v>
      </c>
      <c r="D21" s="54">
        <v>22942585.642659999</v>
      </c>
      <c r="E21" s="54">
        <v>4016810.9131399998</v>
      </c>
      <c r="F21" s="54">
        <v>39205222</v>
      </c>
      <c r="G21" s="55" t="s">
        <v>146</v>
      </c>
      <c r="H21" s="53">
        <v>14446521</v>
      </c>
      <c r="I21" s="110"/>
      <c r="J21" s="110"/>
      <c r="K21" s="109"/>
    </row>
    <row r="22" spans="1:11" ht="48" x14ac:dyDescent="0.2">
      <c r="A22" s="85" t="s">
        <v>109</v>
      </c>
      <c r="B22" s="69" t="s">
        <v>108</v>
      </c>
      <c r="C22" s="54">
        <v>1579837.44857</v>
      </c>
      <c r="D22" s="123"/>
      <c r="E22" s="82"/>
      <c r="F22" s="55"/>
      <c r="G22" s="55"/>
      <c r="H22" s="55"/>
      <c r="I22" s="110"/>
      <c r="J22" s="110"/>
      <c r="K22" s="109"/>
    </row>
    <row r="23" spans="1:11" x14ac:dyDescent="0.2">
      <c r="A23" s="68" t="s">
        <v>107</v>
      </c>
      <c r="B23" s="67" t="s">
        <v>106</v>
      </c>
      <c r="C23" s="54">
        <v>51561</v>
      </c>
      <c r="D23" s="123"/>
      <c r="E23" s="82"/>
      <c r="F23" s="55"/>
      <c r="G23" s="55"/>
      <c r="H23" s="55"/>
      <c r="I23" s="110"/>
      <c r="J23" s="110"/>
      <c r="K23" s="109"/>
    </row>
    <row r="24" spans="1:11" x14ac:dyDescent="0.2">
      <c r="A24" s="84" t="s">
        <v>105</v>
      </c>
      <c r="B24" s="83" t="s">
        <v>104</v>
      </c>
      <c r="C24" s="54">
        <v>748041</v>
      </c>
      <c r="D24" s="123"/>
      <c r="E24" s="82"/>
      <c r="F24" s="55"/>
      <c r="G24" s="55"/>
      <c r="H24" s="55"/>
      <c r="I24" s="110"/>
      <c r="J24" s="110"/>
      <c r="K24" s="109"/>
    </row>
    <row r="25" spans="1:11" x14ac:dyDescent="0.2">
      <c r="A25" s="84" t="s">
        <v>103</v>
      </c>
      <c r="B25" s="83" t="s">
        <v>102</v>
      </c>
      <c r="C25" s="54">
        <v>478094</v>
      </c>
      <c r="D25" s="123"/>
      <c r="E25" s="82"/>
      <c r="F25" s="55"/>
      <c r="G25" s="55"/>
      <c r="H25" s="55"/>
      <c r="I25" s="110"/>
      <c r="J25" s="110"/>
      <c r="K25" s="109"/>
    </row>
    <row r="26" spans="1:11" x14ac:dyDescent="0.2">
      <c r="A26" s="84" t="s">
        <v>101</v>
      </c>
      <c r="B26" s="83" t="s">
        <v>100</v>
      </c>
      <c r="C26" s="54">
        <v>2614225</v>
      </c>
      <c r="D26" s="54">
        <v>3171665.199</v>
      </c>
      <c r="E26" s="54">
        <v>170718.56020000001</v>
      </c>
      <c r="F26" s="54">
        <v>571882</v>
      </c>
      <c r="G26" s="55" t="s">
        <v>146</v>
      </c>
      <c r="H26" s="53">
        <v>6411</v>
      </c>
      <c r="I26" s="110"/>
      <c r="J26" s="110"/>
      <c r="K26" s="109"/>
    </row>
    <row r="27" spans="1:11" x14ac:dyDescent="0.2">
      <c r="A27" s="84" t="s">
        <v>99</v>
      </c>
      <c r="B27" s="83" t="s">
        <v>98</v>
      </c>
      <c r="C27" s="54">
        <v>1090917</v>
      </c>
      <c r="D27" s="123"/>
      <c r="E27" s="82"/>
      <c r="F27" s="55"/>
      <c r="G27" s="55"/>
      <c r="H27" s="55"/>
      <c r="I27" s="110"/>
      <c r="J27" s="110"/>
      <c r="K27" s="109"/>
    </row>
    <row r="28" spans="1:11" ht="24" x14ac:dyDescent="0.2">
      <c r="A28" s="57" t="s">
        <v>97</v>
      </c>
      <c r="B28" s="81" t="s">
        <v>96</v>
      </c>
      <c r="C28" s="54">
        <v>54653.908540000004</v>
      </c>
      <c r="D28" s="54">
        <v>59498.410400000001</v>
      </c>
      <c r="E28" s="54">
        <v>34.94453</v>
      </c>
      <c r="F28" s="79"/>
      <c r="G28" s="79"/>
      <c r="H28" s="79"/>
      <c r="I28" s="110"/>
      <c r="J28" s="110"/>
      <c r="K28" s="109"/>
    </row>
    <row r="29" spans="1:11" ht="23.25" x14ac:dyDescent="0.2">
      <c r="A29" s="57" t="s">
        <v>95</v>
      </c>
      <c r="B29" s="80" t="s">
        <v>94</v>
      </c>
      <c r="C29" s="54">
        <v>1324.3500899999999</v>
      </c>
      <c r="D29" s="54">
        <v>657.36213999999995</v>
      </c>
      <c r="E29" s="54">
        <v>220.81288000000001</v>
      </c>
      <c r="F29" s="79"/>
      <c r="G29" s="79"/>
      <c r="H29" s="79"/>
      <c r="I29" s="110"/>
      <c r="J29" s="110"/>
      <c r="K29" s="109"/>
    </row>
    <row r="30" spans="1:11" ht="23.25" x14ac:dyDescent="0.2">
      <c r="A30" s="57" t="s">
        <v>93</v>
      </c>
      <c r="B30" s="80" t="s">
        <v>92</v>
      </c>
      <c r="C30" s="54">
        <v>2329840.9756999998</v>
      </c>
      <c r="D30" s="54">
        <v>2366867.5380799999</v>
      </c>
      <c r="E30" s="54">
        <v>96958.646919999999</v>
      </c>
      <c r="F30" s="79"/>
      <c r="G30" s="79"/>
      <c r="H30" s="79"/>
      <c r="I30" s="110"/>
      <c r="J30" s="110"/>
      <c r="K30" s="109"/>
    </row>
    <row r="31" spans="1:11" ht="60" x14ac:dyDescent="0.2">
      <c r="A31" s="57">
        <v>2</v>
      </c>
      <c r="B31" s="64" t="s">
        <v>91</v>
      </c>
      <c r="C31" s="76">
        <f>SUM(C33,C49,C51:C53)</f>
        <v>155396111.97504997</v>
      </c>
      <c r="D31" s="76">
        <f>SUM(D33,D49,D51:D53)</f>
        <v>93160062.678599894</v>
      </c>
      <c r="E31" s="76">
        <f>SUM(E33,E49,E51:E53)</f>
        <v>42158959.911819994</v>
      </c>
      <c r="F31" s="79"/>
      <c r="G31" s="79"/>
      <c r="H31" s="79"/>
      <c r="I31" s="110"/>
      <c r="J31" s="110"/>
      <c r="K31" s="109"/>
    </row>
    <row r="32" spans="1:11" x14ac:dyDescent="0.2">
      <c r="A32" s="57"/>
      <c r="B32" s="128" t="s">
        <v>54</v>
      </c>
      <c r="C32" s="54"/>
      <c r="D32" s="127"/>
      <c r="E32" s="54"/>
      <c r="F32" s="53"/>
      <c r="G32" s="53"/>
      <c r="H32" s="53"/>
      <c r="I32" s="110"/>
      <c r="J32" s="110"/>
      <c r="K32" s="109"/>
    </row>
    <row r="33" spans="1:11" x14ac:dyDescent="0.2">
      <c r="A33" s="57" t="s">
        <v>90</v>
      </c>
      <c r="B33" s="121" t="s">
        <v>89</v>
      </c>
      <c r="C33" s="76">
        <f>SUM(C35,C41,C45,C46,C47)</f>
        <v>141718263.84270999</v>
      </c>
      <c r="D33" s="76">
        <f>SUM(D35,D41,D45,D46,D47)</f>
        <v>85243027.548480004</v>
      </c>
      <c r="E33" s="76">
        <f>SUM(E35,E41,E45,E46,E47)</f>
        <v>40512355.211939998</v>
      </c>
      <c r="F33" s="75">
        <f>SUM(F41,F45)</f>
        <v>14011815</v>
      </c>
      <c r="G33" s="55"/>
      <c r="H33" s="112">
        <v>9070567</v>
      </c>
      <c r="I33" s="110"/>
      <c r="J33" s="110"/>
      <c r="K33" s="109"/>
    </row>
    <row r="34" spans="1:11" x14ac:dyDescent="0.2">
      <c r="A34" s="57"/>
      <c r="B34" s="74" t="s">
        <v>54</v>
      </c>
      <c r="C34" s="72"/>
      <c r="D34" s="125"/>
      <c r="E34" s="72"/>
      <c r="F34" s="53"/>
      <c r="G34" s="53"/>
      <c r="H34" s="53"/>
      <c r="I34" s="110"/>
      <c r="J34" s="110"/>
      <c r="K34" s="109"/>
    </row>
    <row r="35" spans="1:11" ht="24" x14ac:dyDescent="0.2">
      <c r="A35" s="57" t="s">
        <v>88</v>
      </c>
      <c r="B35" s="69" t="s">
        <v>87</v>
      </c>
      <c r="C35" s="54">
        <v>39110359.150232986</v>
      </c>
      <c r="D35" s="54">
        <v>34636462.48353</v>
      </c>
      <c r="E35" s="54">
        <v>8748708.2626399994</v>
      </c>
      <c r="F35" s="54">
        <v>35152647</v>
      </c>
      <c r="G35" s="55" t="s">
        <v>146</v>
      </c>
      <c r="H35" s="53">
        <v>8521102</v>
      </c>
      <c r="I35" s="110"/>
      <c r="J35" s="110"/>
      <c r="K35" s="109"/>
    </row>
    <row r="36" spans="1:11" x14ac:dyDescent="0.2">
      <c r="A36" s="57"/>
      <c r="B36" s="124" t="s">
        <v>86</v>
      </c>
      <c r="C36" s="72"/>
      <c r="D36" s="125" t="s">
        <v>146</v>
      </c>
      <c r="E36" s="72" t="s">
        <v>146</v>
      </c>
      <c r="F36" s="53" t="s">
        <v>146</v>
      </c>
      <c r="G36" s="53" t="s">
        <v>146</v>
      </c>
      <c r="H36" s="53" t="s">
        <v>146</v>
      </c>
      <c r="I36" s="110"/>
      <c r="J36" s="110"/>
      <c r="K36" s="109"/>
    </row>
    <row r="37" spans="1:11" x14ac:dyDescent="0.2">
      <c r="A37" s="57"/>
      <c r="B37" s="124" t="s">
        <v>80</v>
      </c>
      <c r="C37" s="70"/>
      <c r="D37" s="54">
        <v>9933512.6520799994</v>
      </c>
      <c r="E37" s="54">
        <v>168735.58301</v>
      </c>
      <c r="F37" s="54">
        <v>12194059</v>
      </c>
      <c r="G37" s="55" t="s">
        <v>146</v>
      </c>
      <c r="H37" s="53">
        <v>4050532</v>
      </c>
      <c r="I37" s="110"/>
      <c r="J37" s="110"/>
      <c r="K37" s="109"/>
    </row>
    <row r="38" spans="1:11" x14ac:dyDescent="0.2">
      <c r="A38" s="57"/>
      <c r="B38" s="124" t="s">
        <v>79</v>
      </c>
      <c r="C38" s="70"/>
      <c r="D38" s="54">
        <v>4910688.8235400002</v>
      </c>
      <c r="E38" s="54">
        <v>441014.48323999997</v>
      </c>
      <c r="F38" s="54">
        <v>5079128</v>
      </c>
      <c r="G38" s="55" t="s">
        <v>146</v>
      </c>
      <c r="H38" s="53">
        <v>3199874</v>
      </c>
      <c r="I38" s="110"/>
      <c r="J38" s="110"/>
      <c r="K38" s="109"/>
    </row>
    <row r="39" spans="1:11" x14ac:dyDescent="0.2">
      <c r="A39" s="57"/>
      <c r="B39" s="124" t="s">
        <v>85</v>
      </c>
      <c r="C39" s="70"/>
      <c r="D39" s="54">
        <v>112970.94151999999</v>
      </c>
      <c r="E39" s="54">
        <v>0</v>
      </c>
      <c r="F39" s="54">
        <v>10128</v>
      </c>
      <c r="G39" s="55" t="s">
        <v>146</v>
      </c>
      <c r="H39" s="53">
        <v>9813</v>
      </c>
      <c r="I39" s="110"/>
      <c r="J39" s="110"/>
      <c r="K39" s="109"/>
    </row>
    <row r="40" spans="1:11" ht="13.5" thickBot="1" x14ac:dyDescent="0.25">
      <c r="A40" s="57"/>
      <c r="B40" s="124" t="s">
        <v>84</v>
      </c>
      <c r="C40" s="70"/>
      <c r="D40" s="54">
        <v>1006172.18212</v>
      </c>
      <c r="E40" s="54">
        <v>0</v>
      </c>
      <c r="F40" s="54">
        <v>438853</v>
      </c>
      <c r="G40" s="55" t="s">
        <v>146</v>
      </c>
      <c r="H40" s="53">
        <v>335693</v>
      </c>
      <c r="I40" s="110"/>
      <c r="J40" s="110"/>
      <c r="K40" s="109"/>
    </row>
    <row r="41" spans="1:11" ht="24.75" thickBot="1" x14ac:dyDescent="0.25">
      <c r="A41" s="57" t="s">
        <v>83</v>
      </c>
      <c r="B41" s="69" t="s">
        <v>82</v>
      </c>
      <c r="C41" s="54">
        <v>80727266.262839317</v>
      </c>
      <c r="D41" s="54">
        <v>47159544.937289998</v>
      </c>
      <c r="E41" s="54">
        <v>15209570.295169998</v>
      </c>
      <c r="F41" s="54">
        <v>11584326</v>
      </c>
      <c r="G41" s="55" t="s">
        <v>146</v>
      </c>
      <c r="H41" s="53">
        <v>1680802</v>
      </c>
      <c r="I41" s="126">
        <v>1918107</v>
      </c>
      <c r="J41" s="126">
        <v>2217309.0874999999</v>
      </c>
      <c r="K41" s="109"/>
    </row>
    <row r="42" spans="1:11" x14ac:dyDescent="0.2">
      <c r="A42" s="57"/>
      <c r="B42" s="124" t="s">
        <v>81</v>
      </c>
      <c r="C42" s="72"/>
      <c r="D42" s="125" t="s">
        <v>146</v>
      </c>
      <c r="E42" s="72" t="s">
        <v>146</v>
      </c>
      <c r="F42" s="53" t="s">
        <v>146</v>
      </c>
      <c r="G42" s="53" t="s">
        <v>146</v>
      </c>
      <c r="H42" s="53" t="s">
        <v>146</v>
      </c>
      <c r="I42" s="110"/>
      <c r="J42" s="110"/>
      <c r="K42" s="109"/>
    </row>
    <row r="43" spans="1:11" x14ac:dyDescent="0.2">
      <c r="A43" s="57"/>
      <c r="B43" s="124" t="s">
        <v>80</v>
      </c>
      <c r="C43" s="70"/>
      <c r="D43" s="54">
        <v>4370323.7412900003</v>
      </c>
      <c r="E43" s="54">
        <v>12386.66359</v>
      </c>
      <c r="F43" s="54">
        <v>5976977</v>
      </c>
      <c r="G43" s="55" t="s">
        <v>146</v>
      </c>
      <c r="H43" s="53">
        <v>1220398</v>
      </c>
      <c r="I43" s="110"/>
      <c r="J43" s="110"/>
      <c r="K43" s="109"/>
    </row>
    <row r="44" spans="1:11" x14ac:dyDescent="0.2">
      <c r="A44" s="57"/>
      <c r="B44" s="124" t="s">
        <v>79</v>
      </c>
      <c r="C44" s="70"/>
      <c r="D44" s="54">
        <v>1683427.4809699999</v>
      </c>
      <c r="E44" s="54">
        <v>981772.37525000004</v>
      </c>
      <c r="F44" s="54">
        <v>1251304</v>
      </c>
      <c r="G44" s="55" t="s">
        <v>146</v>
      </c>
      <c r="H44" s="53">
        <v>616936</v>
      </c>
      <c r="I44" s="110"/>
      <c r="J44" s="110"/>
      <c r="K44" s="109"/>
    </row>
    <row r="45" spans="1:11" x14ac:dyDescent="0.2">
      <c r="A45" s="57" t="s">
        <v>78</v>
      </c>
      <c r="B45" s="69" t="s">
        <v>77</v>
      </c>
      <c r="C45" s="54">
        <v>5045254.5697699999</v>
      </c>
      <c r="D45" s="54">
        <v>3188737.7853199998</v>
      </c>
      <c r="E45" s="54">
        <v>39144.409209999998</v>
      </c>
      <c r="F45" s="54">
        <v>2427489</v>
      </c>
      <c r="G45" s="55" t="s">
        <v>146</v>
      </c>
      <c r="H45" s="53">
        <v>54833</v>
      </c>
      <c r="I45" s="110"/>
      <c r="J45" s="110"/>
      <c r="K45" s="109"/>
    </row>
    <row r="46" spans="1:11" x14ac:dyDescent="0.2">
      <c r="A46" s="57" t="s">
        <v>76</v>
      </c>
      <c r="B46" s="69" t="s">
        <v>75</v>
      </c>
      <c r="C46" s="54">
        <v>467895.60645768698</v>
      </c>
      <c r="D46" s="54">
        <v>258282.34233999997</v>
      </c>
      <c r="E46" s="54">
        <v>147443.99150999999</v>
      </c>
      <c r="F46" s="54">
        <v>721178</v>
      </c>
      <c r="G46" s="55" t="s">
        <v>146</v>
      </c>
      <c r="H46" s="53">
        <v>293369</v>
      </c>
      <c r="I46" s="110"/>
      <c r="J46" s="110"/>
      <c r="K46" s="109"/>
    </row>
    <row r="47" spans="1:11" ht="24" x14ac:dyDescent="0.2">
      <c r="A47" s="57" t="s">
        <v>74</v>
      </c>
      <c r="B47" s="69" t="s">
        <v>73</v>
      </c>
      <c r="C47" s="54">
        <v>16367488.25341</v>
      </c>
      <c r="D47" s="123"/>
      <c r="E47" s="54">
        <v>16367488.25341</v>
      </c>
      <c r="F47" s="55"/>
      <c r="G47" s="55"/>
      <c r="H47" s="55"/>
      <c r="I47" s="110"/>
      <c r="J47" s="110"/>
      <c r="K47" s="109"/>
    </row>
    <row r="48" spans="1:11" x14ac:dyDescent="0.2">
      <c r="A48" s="68" t="s">
        <v>72</v>
      </c>
      <c r="B48" s="67" t="s">
        <v>71</v>
      </c>
      <c r="C48" s="54">
        <v>1278032</v>
      </c>
      <c r="D48" s="66"/>
      <c r="E48" s="123"/>
      <c r="F48" s="55"/>
      <c r="G48" s="55"/>
      <c r="H48" s="55"/>
      <c r="I48" s="110"/>
      <c r="J48" s="110"/>
      <c r="K48" s="109"/>
    </row>
    <row r="49" spans="1:11" ht="36" x14ac:dyDescent="0.2">
      <c r="A49" s="57" t="s">
        <v>70</v>
      </c>
      <c r="B49" s="64" t="s">
        <v>69</v>
      </c>
      <c r="C49" s="54">
        <v>8918339.7296500001</v>
      </c>
      <c r="D49" s="54">
        <v>5158134.8071800005</v>
      </c>
      <c r="E49" s="54">
        <v>973497.69864999992</v>
      </c>
      <c r="F49" s="54">
        <v>4288198</v>
      </c>
      <c r="G49" s="55" t="s">
        <v>146</v>
      </c>
      <c r="H49" s="53">
        <v>341997</v>
      </c>
      <c r="I49" s="110"/>
      <c r="J49" s="110"/>
      <c r="K49" s="109"/>
    </row>
    <row r="50" spans="1:11" x14ac:dyDescent="0.2">
      <c r="A50" s="63" t="s">
        <v>68</v>
      </c>
      <c r="B50" s="122" t="s">
        <v>67</v>
      </c>
      <c r="C50" s="54">
        <v>6008484.1084099999</v>
      </c>
      <c r="D50" s="54">
        <v>3205240.4953899998</v>
      </c>
      <c r="E50" s="54">
        <v>548889.45299999998</v>
      </c>
      <c r="F50" s="54">
        <v>2827014</v>
      </c>
      <c r="G50" s="59" t="s">
        <v>146</v>
      </c>
      <c r="H50" s="60">
        <v>34133</v>
      </c>
      <c r="I50" s="110"/>
      <c r="J50" s="110"/>
      <c r="K50" s="109"/>
    </row>
    <row r="51" spans="1:11" ht="24" x14ac:dyDescent="0.2">
      <c r="A51" s="57" t="s">
        <v>66</v>
      </c>
      <c r="B51" s="121" t="s">
        <v>65</v>
      </c>
      <c r="C51" s="54">
        <v>3476045.5254899999</v>
      </c>
      <c r="D51" s="54">
        <v>1940406.969519645</v>
      </c>
      <c r="E51" s="54">
        <v>526806.85162799992</v>
      </c>
      <c r="F51" s="54">
        <v>1892674</v>
      </c>
      <c r="G51" s="55" t="s">
        <v>146</v>
      </c>
      <c r="H51" s="53">
        <v>47205</v>
      </c>
      <c r="I51" s="110"/>
      <c r="J51" s="110"/>
      <c r="K51" s="109"/>
    </row>
    <row r="52" spans="1:11" ht="24" x14ac:dyDescent="0.2">
      <c r="A52" s="57" t="s">
        <v>64</v>
      </c>
      <c r="B52" s="121" t="s">
        <v>63</v>
      </c>
      <c r="C52" s="54">
        <v>1059407.5124599999</v>
      </c>
      <c r="D52" s="54">
        <v>622364.1827002482</v>
      </c>
      <c r="E52" s="54">
        <v>138598.39744199999</v>
      </c>
      <c r="F52" s="54">
        <v>647959</v>
      </c>
      <c r="G52" s="55" t="s">
        <v>146</v>
      </c>
      <c r="H52" s="53">
        <v>16337</v>
      </c>
      <c r="I52" s="110"/>
      <c r="J52" s="110"/>
      <c r="K52" s="109"/>
    </row>
    <row r="53" spans="1:11" x14ac:dyDescent="0.2">
      <c r="A53" s="57" t="s">
        <v>62</v>
      </c>
      <c r="B53" s="121" t="s">
        <v>61</v>
      </c>
      <c r="C53" s="54">
        <v>224055.36473999999</v>
      </c>
      <c r="D53" s="54">
        <v>196129.17071999999</v>
      </c>
      <c r="E53" s="54">
        <v>7701.75216</v>
      </c>
      <c r="F53" s="54">
        <v>132825</v>
      </c>
      <c r="G53" s="55" t="s">
        <v>146</v>
      </c>
      <c r="H53" s="53">
        <v>5132</v>
      </c>
      <c r="I53" s="110"/>
      <c r="J53" s="110"/>
      <c r="K53" s="109"/>
    </row>
    <row r="54" spans="1:11" x14ac:dyDescent="0.2">
      <c r="A54" s="57">
        <v>3</v>
      </c>
      <c r="B54" s="120" t="s">
        <v>60</v>
      </c>
      <c r="C54" s="54">
        <v>3386646.5139699997</v>
      </c>
      <c r="D54" s="54">
        <v>37</v>
      </c>
      <c r="E54" s="54">
        <v>3387146.1369700003</v>
      </c>
      <c r="F54" s="54">
        <v>2822984</v>
      </c>
      <c r="G54" s="55" t="s">
        <v>146</v>
      </c>
      <c r="H54" s="53">
        <v>111654</v>
      </c>
      <c r="I54" s="110"/>
      <c r="J54" s="110"/>
      <c r="K54" s="109"/>
    </row>
    <row r="55" spans="1:11" x14ac:dyDescent="0.2">
      <c r="A55" s="57">
        <v>4</v>
      </c>
      <c r="B55" s="120" t="s">
        <v>59</v>
      </c>
      <c r="C55" s="54">
        <v>32432.966</v>
      </c>
      <c r="D55" s="54">
        <v>0</v>
      </c>
      <c r="E55" s="54">
        <v>31571.095000000001</v>
      </c>
      <c r="F55" s="54">
        <v>36734</v>
      </c>
      <c r="G55" s="55" t="s">
        <v>146</v>
      </c>
      <c r="H55" s="53">
        <v>1638</v>
      </c>
      <c r="I55" s="110"/>
      <c r="J55" s="110"/>
      <c r="K55" s="109"/>
    </row>
    <row r="56" spans="1:11" ht="24" x14ac:dyDescent="0.2">
      <c r="A56" s="119">
        <v>5</v>
      </c>
      <c r="B56" s="118" t="s">
        <v>58</v>
      </c>
      <c r="C56" s="54">
        <v>1581973.05103</v>
      </c>
      <c r="D56" s="54">
        <v>1451672.7495999997</v>
      </c>
      <c r="E56" s="54">
        <v>182400.26695000002</v>
      </c>
      <c r="F56" s="54">
        <v>1827455</v>
      </c>
      <c r="G56" s="54">
        <v>88923468.789999992</v>
      </c>
      <c r="H56" s="55" t="s">
        <v>146</v>
      </c>
      <c r="I56" s="110"/>
      <c r="J56" s="110"/>
      <c r="K56" s="109"/>
    </row>
    <row r="57" spans="1:11" ht="24.75" thickBot="1" x14ac:dyDescent="0.25">
      <c r="A57" s="119">
        <v>6</v>
      </c>
      <c r="B57" s="118" t="s">
        <v>57</v>
      </c>
      <c r="C57" s="54">
        <v>2806202.3184199999</v>
      </c>
      <c r="D57" s="54">
        <v>2480206.23166</v>
      </c>
      <c r="E57" s="54">
        <v>20260.889790000001</v>
      </c>
      <c r="F57" s="54">
        <v>1096017</v>
      </c>
      <c r="G57" s="156" t="s">
        <v>146</v>
      </c>
      <c r="H57" s="155">
        <v>697266</v>
      </c>
      <c r="I57" s="110"/>
      <c r="J57" s="110"/>
      <c r="K57" s="109"/>
    </row>
    <row r="58" spans="1:11" ht="13.5" thickBot="1" x14ac:dyDescent="0.25">
      <c r="A58" s="47">
        <v>7</v>
      </c>
      <c r="B58" s="46" t="s">
        <v>56</v>
      </c>
      <c r="C58" s="44">
        <f>SUM(C60,C63)</f>
        <v>36147976.36265</v>
      </c>
      <c r="D58" s="45"/>
      <c r="E58" s="44">
        <f>SUM(E60,E63)</f>
        <v>36927096.866840005</v>
      </c>
      <c r="F58" s="43">
        <f>SUM(F60,F63)</f>
        <v>87918052</v>
      </c>
      <c r="G58" s="43">
        <f>SUM(G60,G63)</f>
        <v>67034377</v>
      </c>
      <c r="H58" s="117">
        <v>8374065</v>
      </c>
      <c r="I58" s="116">
        <v>58113531</v>
      </c>
      <c r="J58" s="110"/>
      <c r="K58" s="109"/>
    </row>
    <row r="59" spans="1:11" x14ac:dyDescent="0.2">
      <c r="A59" s="57"/>
      <c r="B59" s="115" t="s">
        <v>54</v>
      </c>
      <c r="C59" s="54"/>
      <c r="D59" s="114"/>
      <c r="E59" s="54"/>
      <c r="F59" s="113"/>
      <c r="G59" s="113"/>
      <c r="H59" s="53" t="s">
        <v>146</v>
      </c>
      <c r="I59" s="110"/>
      <c r="J59" s="110"/>
      <c r="K59" s="109"/>
    </row>
    <row r="60" spans="1:11" x14ac:dyDescent="0.2">
      <c r="A60" s="57"/>
      <c r="B60" s="108" t="s">
        <v>53</v>
      </c>
      <c r="C60" s="76">
        <f>SUM(C61:C62)</f>
        <v>24399635.140739359</v>
      </c>
      <c r="D60" s="104"/>
      <c r="E60" s="76">
        <f>SUM(E61:E62)</f>
        <v>24927999.85596</v>
      </c>
      <c r="F60" s="75">
        <f>SUM(F61:F62)</f>
        <v>72755037</v>
      </c>
      <c r="G60" s="75">
        <f>SUM(G61:G62)</f>
        <v>54914527</v>
      </c>
      <c r="H60" s="112">
        <v>7816228</v>
      </c>
      <c r="I60" s="110"/>
      <c r="J60" s="110"/>
      <c r="K60" s="109"/>
    </row>
    <row r="61" spans="1:11" x14ac:dyDescent="0.2">
      <c r="A61" s="57"/>
      <c r="B61" s="111" t="s">
        <v>52</v>
      </c>
      <c r="C61" s="54">
        <v>8306350.8811178813</v>
      </c>
      <c r="D61" s="104"/>
      <c r="E61" s="54">
        <v>9263916.3637199998</v>
      </c>
      <c r="F61" s="54">
        <v>42043140</v>
      </c>
      <c r="G61" s="54">
        <v>31072489</v>
      </c>
      <c r="H61" s="53">
        <v>6057995</v>
      </c>
      <c r="I61" s="110"/>
      <c r="J61" s="110"/>
      <c r="K61" s="109"/>
    </row>
    <row r="62" spans="1:11" x14ac:dyDescent="0.2">
      <c r="A62" s="57"/>
      <c r="B62" s="111" t="s">
        <v>51</v>
      </c>
      <c r="C62" s="54">
        <v>16093284.259621479</v>
      </c>
      <c r="D62" s="104"/>
      <c r="E62" s="54">
        <v>15664083.492240001</v>
      </c>
      <c r="F62" s="54">
        <v>30711897</v>
      </c>
      <c r="G62" s="54">
        <v>23842038</v>
      </c>
      <c r="H62" s="53">
        <v>4914660</v>
      </c>
      <c r="I62" s="110"/>
      <c r="J62" s="110"/>
      <c r="K62" s="109"/>
    </row>
    <row r="63" spans="1:11" x14ac:dyDescent="0.2">
      <c r="A63" s="57"/>
      <c r="B63" s="108" t="s">
        <v>50</v>
      </c>
      <c r="C63" s="54">
        <v>11748341.221910641</v>
      </c>
      <c r="D63" s="104"/>
      <c r="E63" s="54">
        <v>11999097.010880001</v>
      </c>
      <c r="F63" s="54">
        <v>15163015</v>
      </c>
      <c r="G63" s="54">
        <v>12119850</v>
      </c>
      <c r="H63" s="53">
        <v>2888578</v>
      </c>
      <c r="I63" s="110"/>
      <c r="J63" s="110"/>
      <c r="K63" s="109"/>
    </row>
    <row r="64" spans="1:11" x14ac:dyDescent="0.2">
      <c r="A64" s="57">
        <v>8</v>
      </c>
      <c r="B64" s="108" t="s">
        <v>55</v>
      </c>
      <c r="C64" s="76">
        <f>SUM(C66,C69)</f>
        <v>7943933.9292599997</v>
      </c>
      <c r="D64" s="104"/>
      <c r="E64" s="76">
        <f>SUM(E66,E69)</f>
        <v>7943876.1946799997</v>
      </c>
      <c r="F64" s="75">
        <f>SUM(F66,F69)</f>
        <v>8124030</v>
      </c>
      <c r="G64" s="55"/>
      <c r="H64" s="112">
        <v>2622662</v>
      </c>
      <c r="I64" s="110"/>
      <c r="J64" s="110"/>
      <c r="K64" s="109"/>
    </row>
    <row r="65" spans="1:11" x14ac:dyDescent="0.2">
      <c r="A65" s="57"/>
      <c r="B65" s="115" t="s">
        <v>54</v>
      </c>
      <c r="C65" s="54"/>
      <c r="D65" s="114"/>
      <c r="E65" s="54"/>
      <c r="F65" s="113"/>
      <c r="G65" s="53"/>
      <c r="H65" s="53" t="s">
        <v>146</v>
      </c>
      <c r="I65" s="110"/>
      <c r="J65" s="110"/>
      <c r="K65" s="109"/>
    </row>
    <row r="66" spans="1:11" x14ac:dyDescent="0.2">
      <c r="A66" s="57"/>
      <c r="B66" s="108" t="s">
        <v>53</v>
      </c>
      <c r="C66" s="76">
        <f>SUM(C67:C68)</f>
        <v>4800900.6196154859</v>
      </c>
      <c r="D66" s="104"/>
      <c r="E66" s="76">
        <f>SUM(E67:E68)</f>
        <v>4801697.82491</v>
      </c>
      <c r="F66" s="75">
        <f>SUM(F67:F68)</f>
        <v>5990279</v>
      </c>
      <c r="G66" s="55"/>
      <c r="H66" s="112">
        <v>1926765</v>
      </c>
      <c r="I66" s="110"/>
      <c r="J66" s="110"/>
      <c r="K66" s="109"/>
    </row>
    <row r="67" spans="1:11" x14ac:dyDescent="0.2">
      <c r="A67" s="57"/>
      <c r="B67" s="111" t="s">
        <v>52</v>
      </c>
      <c r="C67" s="54">
        <v>2606433.1955416612</v>
      </c>
      <c r="D67" s="104"/>
      <c r="E67" s="54">
        <v>2607092.6276700003</v>
      </c>
      <c r="F67" s="54">
        <v>1552958</v>
      </c>
      <c r="G67" s="55" t="s">
        <v>146</v>
      </c>
      <c r="H67" s="53">
        <v>496063</v>
      </c>
      <c r="I67" s="110"/>
      <c r="J67" s="110"/>
      <c r="K67" s="109"/>
    </row>
    <row r="68" spans="1:11" x14ac:dyDescent="0.2">
      <c r="A68" s="57"/>
      <c r="B68" s="111" t="s">
        <v>51</v>
      </c>
      <c r="C68" s="54">
        <v>2194467.4240738251</v>
      </c>
      <c r="D68" s="104"/>
      <c r="E68" s="54">
        <v>2194605.1972400001</v>
      </c>
      <c r="F68" s="54">
        <v>4437321</v>
      </c>
      <c r="G68" s="55" t="s">
        <v>146</v>
      </c>
      <c r="H68" s="53">
        <v>1537164</v>
      </c>
      <c r="I68" s="110"/>
      <c r="J68" s="110"/>
      <c r="K68" s="109"/>
    </row>
    <row r="69" spans="1:11" x14ac:dyDescent="0.2">
      <c r="A69" s="57"/>
      <c r="B69" s="108" t="s">
        <v>50</v>
      </c>
      <c r="C69" s="54">
        <v>3143033.3096445138</v>
      </c>
      <c r="D69" s="104"/>
      <c r="E69" s="54">
        <v>3142178.3697699998</v>
      </c>
      <c r="F69" s="54">
        <v>2133751</v>
      </c>
      <c r="G69" s="55" t="s">
        <v>146</v>
      </c>
      <c r="H69" s="53">
        <v>952194</v>
      </c>
      <c r="I69" s="110"/>
      <c r="J69" s="110"/>
      <c r="K69" s="109"/>
    </row>
    <row r="70" spans="1:11" x14ac:dyDescent="0.2">
      <c r="A70" s="57">
        <v>9</v>
      </c>
      <c r="B70" s="108" t="s">
        <v>49</v>
      </c>
      <c r="C70" s="54">
        <v>1053351.36729</v>
      </c>
      <c r="D70" s="104"/>
      <c r="E70" s="54">
        <v>1052541.9793700001</v>
      </c>
      <c r="F70" s="89"/>
      <c r="G70" s="89"/>
      <c r="H70" s="89"/>
    </row>
    <row r="71" spans="1:11" x14ac:dyDescent="0.2">
      <c r="A71" s="57">
        <v>10</v>
      </c>
      <c r="B71" s="108" t="s">
        <v>48</v>
      </c>
      <c r="C71" s="54">
        <v>647460.17115999991</v>
      </c>
      <c r="D71" s="104"/>
      <c r="E71" s="54">
        <v>624903.28183999995</v>
      </c>
      <c r="F71" s="89"/>
      <c r="G71" s="89"/>
      <c r="H71" s="89"/>
    </row>
    <row r="72" spans="1:11" x14ac:dyDescent="0.2">
      <c r="A72" s="57">
        <v>11</v>
      </c>
      <c r="B72" s="108" t="s">
        <v>47</v>
      </c>
      <c r="C72" s="54">
        <v>1211419.4035799999</v>
      </c>
      <c r="D72" s="104"/>
      <c r="E72" s="54">
        <v>1120369.8919199998</v>
      </c>
      <c r="F72" s="106"/>
      <c r="G72" s="106"/>
      <c r="H72" s="106"/>
    </row>
    <row r="73" spans="1:11" x14ac:dyDescent="0.2">
      <c r="A73" s="57"/>
      <c r="B73" s="107" t="s">
        <v>46</v>
      </c>
      <c r="C73" s="79"/>
      <c r="D73" s="79"/>
      <c r="E73" s="79"/>
      <c r="F73" s="106"/>
      <c r="G73" s="106"/>
      <c r="H73" s="106"/>
    </row>
    <row r="74" spans="1:11" x14ac:dyDescent="0.2">
      <c r="A74" s="57"/>
      <c r="B74" s="107" t="s">
        <v>45</v>
      </c>
      <c r="C74" s="54">
        <v>349086.36</v>
      </c>
      <c r="D74" s="104"/>
      <c r="E74" s="54">
        <v>349086.36</v>
      </c>
      <c r="F74" s="106"/>
      <c r="G74" s="106"/>
      <c r="H74" s="106"/>
    </row>
    <row r="75" spans="1:11" x14ac:dyDescent="0.2">
      <c r="A75" s="57"/>
      <c r="B75" s="107" t="s">
        <v>44</v>
      </c>
      <c r="C75" s="54">
        <v>364403.02100000001</v>
      </c>
      <c r="D75" s="104"/>
      <c r="E75" s="54">
        <v>364403.02100000001</v>
      </c>
      <c r="F75" s="106"/>
      <c r="G75" s="106"/>
      <c r="H75" s="106"/>
    </row>
    <row r="76" spans="1:11" x14ac:dyDescent="0.2">
      <c r="A76" s="57"/>
      <c r="B76" s="107" t="s">
        <v>43</v>
      </c>
      <c r="C76" s="54">
        <v>794.71699999999998</v>
      </c>
      <c r="D76" s="104"/>
      <c r="E76" s="54">
        <v>794.71699999999998</v>
      </c>
      <c r="F76" s="106"/>
      <c r="G76" s="106"/>
      <c r="H76" s="106"/>
    </row>
    <row r="77" spans="1:11" x14ac:dyDescent="0.2">
      <c r="A77" s="57"/>
      <c r="B77" s="107" t="s">
        <v>42</v>
      </c>
      <c r="C77" s="54">
        <v>5862.1750000000002</v>
      </c>
      <c r="D77" s="104"/>
      <c r="E77" s="54">
        <v>5820.1750000000002</v>
      </c>
      <c r="F77" s="106"/>
      <c r="G77" s="106"/>
      <c r="H77" s="106"/>
    </row>
    <row r="78" spans="1:11" ht="24.75" thickBot="1" x14ac:dyDescent="0.25">
      <c r="A78" s="119">
        <v>12</v>
      </c>
      <c r="B78" s="160" t="s">
        <v>41</v>
      </c>
      <c r="C78" s="143">
        <v>35970.637409999996</v>
      </c>
      <c r="D78" s="159"/>
      <c r="E78" s="143">
        <v>35970.637409999996</v>
      </c>
      <c r="F78" s="158"/>
      <c r="G78" s="158"/>
      <c r="H78" s="158"/>
    </row>
    <row r="79" spans="1:11" ht="13.5" thickBot="1" x14ac:dyDescent="0.25">
      <c r="A79" s="25" t="s">
        <v>40</v>
      </c>
      <c r="B79" s="24" t="s">
        <v>39</v>
      </c>
      <c r="C79" s="157">
        <v>915119</v>
      </c>
      <c r="D79" s="22"/>
      <c r="E79" s="21"/>
      <c r="F79" s="20"/>
      <c r="G79" s="20"/>
      <c r="H79" s="20"/>
    </row>
    <row r="80" spans="1:11" ht="15.75" thickBot="1" x14ac:dyDescent="0.25">
      <c r="A80" s="19" t="s">
        <v>38</v>
      </c>
      <c r="B80" s="18" t="s">
        <v>37</v>
      </c>
      <c r="C80" s="17">
        <f>SUM(C6,C79)</f>
        <v>286247546.02955997</v>
      </c>
      <c r="D80" s="16"/>
      <c r="E80" s="15"/>
      <c r="F80" s="14"/>
      <c r="G80" s="14"/>
      <c r="H80" s="14"/>
    </row>
    <row r="81" spans="1:8" x14ac:dyDescent="0.2">
      <c r="A81" s="4"/>
      <c r="B81" s="4"/>
    </row>
    <row r="82" spans="1:8" x14ac:dyDescent="0.2">
      <c r="A82" s="13"/>
      <c r="B82" s="4" t="s">
        <v>36</v>
      </c>
      <c r="C82" s="154"/>
      <c r="D82" s="154"/>
      <c r="E82" s="154"/>
      <c r="F82" s="154"/>
      <c r="G82" s="154"/>
      <c r="H82" s="154"/>
    </row>
    <row r="83" spans="1:8" x14ac:dyDescent="0.2">
      <c r="A83" s="12" t="s">
        <v>35</v>
      </c>
      <c r="C83" s="154"/>
      <c r="D83" s="154"/>
      <c r="E83" s="154"/>
      <c r="F83" s="154"/>
      <c r="G83" s="154"/>
      <c r="H83" s="154"/>
    </row>
    <row r="84" spans="1:8" x14ac:dyDescent="0.2">
      <c r="A84" s="12"/>
      <c r="B84" s="11" t="s">
        <v>34</v>
      </c>
    </row>
    <row r="85" spans="1:8" x14ac:dyDescent="0.2">
      <c r="B85" s="6" t="s">
        <v>33</v>
      </c>
    </row>
    <row r="86" spans="1:8" x14ac:dyDescent="0.2">
      <c r="B86" s="8" t="s">
        <v>32</v>
      </c>
    </row>
    <row r="87" spans="1:8" x14ac:dyDescent="0.2">
      <c r="B87" s="6" t="s">
        <v>31</v>
      </c>
    </row>
    <row r="88" spans="1:8" x14ac:dyDescent="0.2">
      <c r="B88" s="6" t="s">
        <v>30</v>
      </c>
    </row>
    <row r="89" spans="1:8" x14ac:dyDescent="0.2">
      <c r="B89" s="4" t="s">
        <v>29</v>
      </c>
    </row>
    <row r="90" spans="1:8" ht="14.25" x14ac:dyDescent="0.2">
      <c r="A90" s="4"/>
      <c r="B90" s="6" t="s">
        <v>28</v>
      </c>
    </row>
    <row r="91" spans="1:8" ht="14.25" x14ac:dyDescent="0.2">
      <c r="A91" s="4"/>
      <c r="B91" s="10" t="s">
        <v>27</v>
      </c>
    </row>
    <row r="92" spans="1:8" ht="14.25" x14ac:dyDescent="0.2">
      <c r="A92" s="4"/>
      <c r="B92" s="10" t="s">
        <v>26</v>
      </c>
    </row>
    <row r="93" spans="1:8" x14ac:dyDescent="0.2">
      <c r="A93" s="4"/>
      <c r="B93" s="6" t="s">
        <v>25</v>
      </c>
    </row>
    <row r="94" spans="1:8" x14ac:dyDescent="0.2">
      <c r="B94" s="9" t="s">
        <v>24</v>
      </c>
    </row>
    <row r="95" spans="1:8" x14ac:dyDescent="0.2">
      <c r="B95" s="8" t="s">
        <v>23</v>
      </c>
    </row>
    <row r="96" spans="1:8" x14ac:dyDescent="0.2">
      <c r="B96" s="8" t="s">
        <v>22</v>
      </c>
    </row>
  </sheetData>
  <mergeCells count="4">
    <mergeCell ref="H2:J2"/>
    <mergeCell ref="C4:C5"/>
    <mergeCell ref="D4:D5"/>
    <mergeCell ref="E4:E5"/>
  </mergeCells>
  <printOptions horizontalCentered="1"/>
  <pageMargins left="0" right="0" top="0.19685039370078741" bottom="0.19685039370078741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="80" zoomScaleNormal="80" workbookViewId="0"/>
  </sheetViews>
  <sheetFormatPr defaultRowHeight="12.75" x14ac:dyDescent="0.2"/>
  <cols>
    <col min="1" max="1" width="7.7109375" style="7" customWidth="1"/>
    <col min="2" max="2" width="80.28515625" style="6" customWidth="1"/>
    <col min="3" max="4" width="14.5703125" style="4" customWidth="1"/>
    <col min="5" max="5" width="16.7109375" style="4" customWidth="1"/>
    <col min="6" max="8" width="14.42578125" style="5" customWidth="1"/>
    <col min="9" max="10" width="10.7109375" style="4" customWidth="1"/>
    <col min="11" max="16384" width="9.140625" style="4"/>
  </cols>
  <sheetData>
    <row r="1" spans="1:11" ht="15.75" thickBot="1" x14ac:dyDescent="0.3">
      <c r="B1" s="6" t="s">
        <v>145</v>
      </c>
      <c r="C1" s="9"/>
      <c r="H1" s="136"/>
      <c r="I1" s="129"/>
      <c r="J1" s="129"/>
    </row>
    <row r="2" spans="1:11" ht="15.75" thickBot="1" x14ac:dyDescent="0.3">
      <c r="B2" s="6" t="s">
        <v>144</v>
      </c>
      <c r="C2" s="4" t="s">
        <v>148</v>
      </c>
      <c r="H2" s="151" t="s">
        <v>147</v>
      </c>
      <c r="I2" s="152"/>
      <c r="J2" s="153"/>
    </row>
    <row r="3" spans="1:11" ht="15.75" thickBot="1" x14ac:dyDescent="0.3">
      <c r="H3" s="136"/>
      <c r="I3" s="129"/>
      <c r="J3" s="129"/>
    </row>
    <row r="4" spans="1:11" ht="25.5" x14ac:dyDescent="0.2">
      <c r="A4" s="103" t="s">
        <v>142</v>
      </c>
      <c r="B4" s="102" t="s">
        <v>141</v>
      </c>
      <c r="C4" s="147" t="s">
        <v>140</v>
      </c>
      <c r="D4" s="147" t="s">
        <v>139</v>
      </c>
      <c r="E4" s="149" t="s">
        <v>138</v>
      </c>
      <c r="F4" s="100" t="s">
        <v>137</v>
      </c>
      <c r="G4" s="99" t="s">
        <v>137</v>
      </c>
      <c r="H4" s="135" t="s">
        <v>137</v>
      </c>
      <c r="I4" s="129"/>
      <c r="J4" s="129"/>
    </row>
    <row r="5" spans="1:11" ht="18.75" thickBot="1" x14ac:dyDescent="0.25">
      <c r="A5" s="98"/>
      <c r="B5" s="97"/>
      <c r="C5" s="148"/>
      <c r="D5" s="148"/>
      <c r="E5" s="150"/>
      <c r="F5" s="95" t="s">
        <v>136</v>
      </c>
      <c r="G5" s="95" t="s">
        <v>135</v>
      </c>
      <c r="H5" s="134" t="s">
        <v>135</v>
      </c>
      <c r="I5" s="129"/>
      <c r="J5" s="129"/>
    </row>
    <row r="6" spans="1:11" s="91" customFormat="1" ht="39" thickTop="1" x14ac:dyDescent="0.2">
      <c r="A6" s="94" t="s">
        <v>134</v>
      </c>
      <c r="B6" s="93" t="s">
        <v>133</v>
      </c>
      <c r="C6" s="44">
        <f>SUM(C8,C31,C54:C57,C58,C64,C70:C72,C78)</f>
        <v>0</v>
      </c>
      <c r="D6" s="44">
        <f>SUM(D8,D31,D54:D57,D58,D64,D70:D72,D78)</f>
        <v>0</v>
      </c>
      <c r="E6" s="44">
        <f>SUM(E8,E31,E54:E57,E58,E64,E70:E72,E78)</f>
        <v>0</v>
      </c>
      <c r="F6" s="92"/>
      <c r="G6" s="92"/>
      <c r="H6" s="133"/>
      <c r="I6" s="132"/>
      <c r="J6" s="129"/>
      <c r="K6" s="4"/>
    </row>
    <row r="7" spans="1:11" x14ac:dyDescent="0.2">
      <c r="A7" s="90"/>
      <c r="B7" s="131" t="s">
        <v>132</v>
      </c>
      <c r="C7" s="54"/>
      <c r="D7" s="127"/>
      <c r="E7" s="54"/>
      <c r="F7" s="87"/>
      <c r="G7" s="87"/>
      <c r="H7" s="130"/>
      <c r="I7" s="129"/>
      <c r="J7" s="129"/>
    </row>
    <row r="8" spans="1:11" ht="36" x14ac:dyDescent="0.2">
      <c r="A8" s="57">
        <v>1</v>
      </c>
      <c r="B8" s="81" t="s">
        <v>131</v>
      </c>
      <c r="C8" s="76">
        <f>SUM(C10:C15,C20:C21,C28:C30)</f>
        <v>0</v>
      </c>
      <c r="D8" s="76">
        <f>SUM(D10:D15,D20:D21,D28:D30)</f>
        <v>0</v>
      </c>
      <c r="E8" s="76">
        <f>SUM(E10:E15,E20:E21,E28:E30)</f>
        <v>0</v>
      </c>
      <c r="F8" s="89"/>
      <c r="G8" s="89"/>
      <c r="H8" s="106"/>
      <c r="I8" s="129"/>
      <c r="J8" s="129"/>
    </row>
    <row r="9" spans="1:11" x14ac:dyDescent="0.2">
      <c r="A9" s="57"/>
      <c r="B9" s="131" t="s">
        <v>54</v>
      </c>
      <c r="C9" s="54"/>
      <c r="D9" s="127"/>
      <c r="E9" s="54"/>
      <c r="F9" s="87"/>
      <c r="G9" s="87"/>
      <c r="H9" s="130"/>
      <c r="I9" s="129"/>
      <c r="J9" s="129"/>
    </row>
    <row r="10" spans="1:11" x14ac:dyDescent="0.2">
      <c r="A10" s="57" t="s">
        <v>130</v>
      </c>
      <c r="B10" s="120" t="s">
        <v>129</v>
      </c>
      <c r="C10" s="54"/>
      <c r="D10" s="54"/>
      <c r="E10" s="54"/>
      <c r="F10" s="130" t="s">
        <v>153</v>
      </c>
      <c r="G10" s="66"/>
      <c r="H10" s="130" t="s">
        <v>149</v>
      </c>
      <c r="I10" s="129"/>
      <c r="J10" s="129"/>
    </row>
    <row r="11" spans="1:11" ht="13.5" x14ac:dyDescent="0.2">
      <c r="A11" s="57" t="s">
        <v>128</v>
      </c>
      <c r="B11" s="121" t="s">
        <v>127</v>
      </c>
      <c r="C11" s="54"/>
      <c r="D11" s="54"/>
      <c r="E11" s="54"/>
      <c r="F11" s="130" t="s">
        <v>160</v>
      </c>
      <c r="G11" s="130" t="s">
        <v>159</v>
      </c>
      <c r="H11" s="66"/>
      <c r="I11" s="129"/>
      <c r="J11" s="129"/>
    </row>
    <row r="12" spans="1:11" ht="13.5" x14ac:dyDescent="0.2">
      <c r="A12" s="57" t="s">
        <v>126</v>
      </c>
      <c r="B12" s="121" t="s">
        <v>125</v>
      </c>
      <c r="C12" s="54"/>
      <c r="D12" s="54"/>
      <c r="E12" s="54"/>
      <c r="F12" s="130" t="s">
        <v>160</v>
      </c>
      <c r="G12" s="130" t="s">
        <v>159</v>
      </c>
      <c r="H12" s="66"/>
      <c r="I12" s="129"/>
      <c r="J12" s="129"/>
    </row>
    <row r="13" spans="1:11" x14ac:dyDescent="0.2">
      <c r="A13" s="57" t="s">
        <v>124</v>
      </c>
      <c r="B13" s="120" t="s">
        <v>123</v>
      </c>
      <c r="C13" s="54"/>
      <c r="D13" s="54"/>
      <c r="E13" s="54"/>
      <c r="F13" s="130" t="s">
        <v>153</v>
      </c>
      <c r="G13" s="66"/>
      <c r="H13" s="130" t="s">
        <v>149</v>
      </c>
      <c r="I13" s="129"/>
      <c r="J13" s="129"/>
    </row>
    <row r="14" spans="1:11" x14ac:dyDescent="0.2">
      <c r="A14" s="57" t="s">
        <v>122</v>
      </c>
      <c r="B14" s="120" t="s">
        <v>121</v>
      </c>
      <c r="C14" s="54"/>
      <c r="D14" s="54"/>
      <c r="E14" s="54"/>
      <c r="F14" s="130" t="s">
        <v>153</v>
      </c>
      <c r="G14" s="66"/>
      <c r="H14" s="130" t="s">
        <v>149</v>
      </c>
      <c r="I14" s="129"/>
      <c r="J14" s="129"/>
    </row>
    <row r="15" spans="1:11" x14ac:dyDescent="0.2">
      <c r="A15" s="57" t="s">
        <v>120</v>
      </c>
      <c r="B15" s="120" t="s">
        <v>119</v>
      </c>
      <c r="C15" s="76">
        <f>SUM(C16:C19)</f>
        <v>0</v>
      </c>
      <c r="D15" s="76">
        <f>SUM(D16:D19)</f>
        <v>0</v>
      </c>
      <c r="E15" s="76">
        <f>SUM(E16:E19)</f>
        <v>0</v>
      </c>
      <c r="F15" s="130" t="s">
        <v>153</v>
      </c>
      <c r="G15" s="66"/>
      <c r="H15" s="137" t="s">
        <v>149</v>
      </c>
      <c r="I15" s="129"/>
      <c r="J15" s="129"/>
    </row>
    <row r="16" spans="1:11" x14ac:dyDescent="0.2">
      <c r="A16" s="84" t="s">
        <v>118</v>
      </c>
      <c r="B16" s="124" t="s">
        <v>80</v>
      </c>
      <c r="C16" s="54"/>
      <c r="D16" s="54"/>
      <c r="E16" s="54"/>
      <c r="F16" s="130" t="s">
        <v>153</v>
      </c>
      <c r="G16" s="66"/>
      <c r="H16" s="130" t="s">
        <v>149</v>
      </c>
      <c r="I16" s="129"/>
      <c r="J16" s="129"/>
    </row>
    <row r="17" spans="1:10" x14ac:dyDescent="0.2">
      <c r="A17" s="84" t="s">
        <v>117</v>
      </c>
      <c r="B17" s="124" t="s">
        <v>116</v>
      </c>
      <c r="C17" s="54"/>
      <c r="D17" s="54"/>
      <c r="E17" s="54"/>
      <c r="F17" s="130" t="s">
        <v>153</v>
      </c>
      <c r="G17" s="66"/>
      <c r="H17" s="130" t="s">
        <v>149</v>
      </c>
      <c r="I17" s="129"/>
      <c r="J17" s="129"/>
    </row>
    <row r="18" spans="1:10" x14ac:dyDescent="0.2">
      <c r="A18" s="84" t="s">
        <v>115</v>
      </c>
      <c r="B18" s="124" t="s">
        <v>85</v>
      </c>
      <c r="C18" s="54"/>
      <c r="D18" s="54"/>
      <c r="E18" s="54"/>
      <c r="F18" s="130" t="s">
        <v>153</v>
      </c>
      <c r="G18" s="66"/>
      <c r="H18" s="130" t="s">
        <v>149</v>
      </c>
      <c r="I18" s="129"/>
      <c r="J18" s="129"/>
    </row>
    <row r="19" spans="1:10" x14ac:dyDescent="0.2">
      <c r="A19" s="84" t="s">
        <v>114</v>
      </c>
      <c r="B19" s="124" t="s">
        <v>84</v>
      </c>
      <c r="C19" s="54"/>
      <c r="D19" s="54"/>
      <c r="E19" s="54"/>
      <c r="F19" s="130" t="s">
        <v>153</v>
      </c>
      <c r="G19" s="66"/>
      <c r="H19" s="130" t="s">
        <v>149</v>
      </c>
      <c r="I19" s="129"/>
      <c r="J19" s="129"/>
    </row>
    <row r="20" spans="1:10" x14ac:dyDescent="0.2">
      <c r="A20" s="85" t="s">
        <v>113</v>
      </c>
      <c r="B20" s="121" t="s">
        <v>112</v>
      </c>
      <c r="C20" s="54"/>
      <c r="D20" s="54"/>
      <c r="E20" s="54"/>
      <c r="F20" s="130" t="s">
        <v>153</v>
      </c>
      <c r="G20" s="66"/>
      <c r="H20" s="130" t="s">
        <v>149</v>
      </c>
      <c r="I20" s="129"/>
      <c r="J20" s="129"/>
    </row>
    <row r="21" spans="1:10" ht="24" x14ac:dyDescent="0.2">
      <c r="A21" s="85" t="s">
        <v>111</v>
      </c>
      <c r="B21" s="86" t="s">
        <v>110</v>
      </c>
      <c r="C21" s="54"/>
      <c r="D21" s="54"/>
      <c r="E21" s="54"/>
      <c r="F21" s="130" t="s">
        <v>153</v>
      </c>
      <c r="G21" s="66"/>
      <c r="H21" s="130" t="s">
        <v>149</v>
      </c>
      <c r="I21" s="129"/>
      <c r="J21" s="129"/>
    </row>
    <row r="22" spans="1:10" ht="48" x14ac:dyDescent="0.2">
      <c r="A22" s="85" t="s">
        <v>109</v>
      </c>
      <c r="B22" s="69" t="s">
        <v>108</v>
      </c>
      <c r="C22" s="54"/>
      <c r="D22" s="123"/>
      <c r="E22" s="82"/>
      <c r="F22" s="66"/>
      <c r="G22" s="66"/>
      <c r="H22" s="66"/>
      <c r="I22" s="129"/>
      <c r="J22" s="129"/>
    </row>
    <row r="23" spans="1:10" x14ac:dyDescent="0.2">
      <c r="A23" s="68" t="s">
        <v>107</v>
      </c>
      <c r="B23" s="67" t="s">
        <v>106</v>
      </c>
      <c r="C23" s="54"/>
      <c r="D23" s="123"/>
      <c r="E23" s="82"/>
      <c r="F23" s="66"/>
      <c r="G23" s="66"/>
      <c r="H23" s="66"/>
      <c r="I23" s="129"/>
      <c r="J23" s="129"/>
    </row>
    <row r="24" spans="1:10" x14ac:dyDescent="0.2">
      <c r="A24" s="84" t="s">
        <v>105</v>
      </c>
      <c r="B24" s="83" t="s">
        <v>104</v>
      </c>
      <c r="C24" s="54"/>
      <c r="D24" s="123"/>
      <c r="E24" s="82"/>
      <c r="F24" s="66"/>
      <c r="G24" s="66"/>
      <c r="H24" s="66"/>
      <c r="I24" s="129"/>
      <c r="J24" s="129"/>
    </row>
    <row r="25" spans="1:10" x14ac:dyDescent="0.2">
      <c r="A25" s="84" t="s">
        <v>103</v>
      </c>
      <c r="B25" s="83" t="s">
        <v>102</v>
      </c>
      <c r="C25" s="54"/>
      <c r="D25" s="123"/>
      <c r="E25" s="82"/>
      <c r="F25" s="66"/>
      <c r="G25" s="66"/>
      <c r="H25" s="66"/>
      <c r="I25" s="129"/>
      <c r="J25" s="129"/>
    </row>
    <row r="26" spans="1:10" x14ac:dyDescent="0.2">
      <c r="A26" s="84" t="s">
        <v>101</v>
      </c>
      <c r="B26" s="83" t="s">
        <v>100</v>
      </c>
      <c r="C26" s="54"/>
      <c r="D26" s="54"/>
      <c r="E26" s="54"/>
      <c r="F26" s="130" t="s">
        <v>153</v>
      </c>
      <c r="G26" s="66"/>
      <c r="H26" s="130" t="s">
        <v>149</v>
      </c>
      <c r="I26" s="129"/>
      <c r="J26" s="129"/>
    </row>
    <row r="27" spans="1:10" x14ac:dyDescent="0.2">
      <c r="A27" s="84" t="s">
        <v>99</v>
      </c>
      <c r="B27" s="83" t="s">
        <v>98</v>
      </c>
      <c r="C27" s="54"/>
      <c r="D27" s="123"/>
      <c r="E27" s="82"/>
      <c r="F27" s="66"/>
      <c r="G27" s="66"/>
      <c r="H27" s="66"/>
      <c r="I27" s="129"/>
      <c r="J27" s="129"/>
    </row>
    <row r="28" spans="1:10" ht="24" x14ac:dyDescent="0.2">
      <c r="A28" s="57" t="s">
        <v>97</v>
      </c>
      <c r="B28" s="81" t="s">
        <v>96</v>
      </c>
      <c r="C28" s="54"/>
      <c r="D28" s="54"/>
      <c r="E28" s="54"/>
      <c r="F28" s="106"/>
      <c r="G28" s="106"/>
      <c r="H28" s="106"/>
      <c r="I28" s="129"/>
      <c r="J28" s="129"/>
    </row>
    <row r="29" spans="1:10" ht="23.25" x14ac:dyDescent="0.2">
      <c r="A29" s="57" t="s">
        <v>95</v>
      </c>
      <c r="B29" s="80" t="s">
        <v>94</v>
      </c>
      <c r="C29" s="54"/>
      <c r="D29" s="54"/>
      <c r="E29" s="54"/>
      <c r="F29" s="106"/>
      <c r="G29" s="106"/>
      <c r="H29" s="106"/>
      <c r="I29" s="129"/>
      <c r="J29" s="129"/>
    </row>
    <row r="30" spans="1:10" ht="23.25" x14ac:dyDescent="0.2">
      <c r="A30" s="57" t="s">
        <v>93</v>
      </c>
      <c r="B30" s="80" t="s">
        <v>92</v>
      </c>
      <c r="C30" s="54"/>
      <c r="D30" s="54"/>
      <c r="E30" s="54"/>
      <c r="F30" s="106"/>
      <c r="G30" s="106"/>
      <c r="H30" s="106"/>
      <c r="I30" s="129"/>
      <c r="J30" s="129"/>
    </row>
    <row r="31" spans="1:10" ht="60" x14ac:dyDescent="0.2">
      <c r="A31" s="57">
        <v>2</v>
      </c>
      <c r="B31" s="64" t="s">
        <v>91</v>
      </c>
      <c r="C31" s="76">
        <f>SUM(C33,C49,C51:C53)</f>
        <v>0</v>
      </c>
      <c r="D31" s="76">
        <f>SUM(D33,D49,D51:D53)</f>
        <v>0</v>
      </c>
      <c r="E31" s="76">
        <f>SUM(E33,E49,E51:E53)</f>
        <v>0</v>
      </c>
      <c r="F31" s="106"/>
      <c r="G31" s="106"/>
      <c r="H31" s="106"/>
      <c r="I31" s="129"/>
      <c r="J31" s="129"/>
    </row>
    <row r="32" spans="1:10" x14ac:dyDescent="0.2">
      <c r="A32" s="57"/>
      <c r="B32" s="128" t="s">
        <v>54</v>
      </c>
      <c r="C32" s="54"/>
      <c r="D32" s="127"/>
      <c r="E32" s="54"/>
      <c r="F32" s="130"/>
      <c r="G32" s="130"/>
      <c r="H32" s="130"/>
      <c r="I32" s="129"/>
      <c r="J32" s="129"/>
    </row>
    <row r="33" spans="1:10" ht="13.5" x14ac:dyDescent="0.2">
      <c r="A33" s="57" t="s">
        <v>90</v>
      </c>
      <c r="B33" s="121" t="s">
        <v>89</v>
      </c>
      <c r="C33" s="76">
        <f>SUM(C35,C41,C45,C46,C47)</f>
        <v>0</v>
      </c>
      <c r="D33" s="76">
        <f>SUM(D35,D41,D45,D46,D47)</f>
        <v>0</v>
      </c>
      <c r="E33" s="76">
        <f>SUM(E35,E41,E45,E46,E47)</f>
        <v>0</v>
      </c>
      <c r="F33" s="130" t="s">
        <v>155</v>
      </c>
      <c r="G33" s="66"/>
      <c r="H33" s="137" t="s">
        <v>149</v>
      </c>
      <c r="I33" s="129"/>
      <c r="J33" s="129"/>
    </row>
    <row r="34" spans="1:10" x14ac:dyDescent="0.2">
      <c r="A34" s="57"/>
      <c r="B34" s="74" t="s">
        <v>54</v>
      </c>
      <c r="C34" s="72"/>
      <c r="D34" s="125"/>
      <c r="E34" s="72"/>
      <c r="F34" s="130"/>
      <c r="G34" s="130"/>
      <c r="H34" s="130"/>
      <c r="I34" s="129"/>
      <c r="J34" s="129"/>
    </row>
    <row r="35" spans="1:10" ht="24" x14ac:dyDescent="0.2">
      <c r="A35" s="57" t="s">
        <v>88</v>
      </c>
      <c r="B35" s="69" t="s">
        <v>87</v>
      </c>
      <c r="C35" s="54"/>
      <c r="D35" s="54"/>
      <c r="E35" s="54"/>
      <c r="F35" s="130" t="s">
        <v>153</v>
      </c>
      <c r="G35" s="66"/>
      <c r="H35" s="130" t="s">
        <v>149</v>
      </c>
      <c r="I35" s="129"/>
      <c r="J35" s="129"/>
    </row>
    <row r="36" spans="1:10" x14ac:dyDescent="0.2">
      <c r="A36" s="57"/>
      <c r="B36" s="124" t="s">
        <v>86</v>
      </c>
      <c r="C36" s="72"/>
      <c r="D36" s="125"/>
      <c r="E36" s="72"/>
      <c r="F36" s="130"/>
      <c r="G36" s="130"/>
      <c r="H36" s="130"/>
      <c r="I36" s="129"/>
      <c r="J36" s="129"/>
    </row>
    <row r="37" spans="1:10" x14ac:dyDescent="0.2">
      <c r="A37" s="57"/>
      <c r="B37" s="124" t="s">
        <v>80</v>
      </c>
      <c r="C37" s="70"/>
      <c r="D37" s="54"/>
      <c r="E37" s="54"/>
      <c r="F37" s="130" t="s">
        <v>153</v>
      </c>
      <c r="G37" s="66"/>
      <c r="H37" s="130" t="s">
        <v>149</v>
      </c>
      <c r="I37" s="129"/>
      <c r="J37" s="129"/>
    </row>
    <row r="38" spans="1:10" x14ac:dyDescent="0.2">
      <c r="A38" s="57"/>
      <c r="B38" s="124" t="s">
        <v>79</v>
      </c>
      <c r="C38" s="70"/>
      <c r="D38" s="54"/>
      <c r="E38" s="54"/>
      <c r="F38" s="130" t="s">
        <v>153</v>
      </c>
      <c r="G38" s="66"/>
      <c r="H38" s="130" t="s">
        <v>149</v>
      </c>
      <c r="I38" s="129"/>
      <c r="J38" s="129"/>
    </row>
    <row r="39" spans="1:10" x14ac:dyDescent="0.2">
      <c r="A39" s="57"/>
      <c r="B39" s="124" t="s">
        <v>85</v>
      </c>
      <c r="C39" s="70"/>
      <c r="D39" s="54"/>
      <c r="E39" s="54"/>
      <c r="F39" s="130" t="s">
        <v>153</v>
      </c>
      <c r="G39" s="66"/>
      <c r="H39" s="130" t="s">
        <v>149</v>
      </c>
      <c r="I39" s="129"/>
      <c r="J39" s="129"/>
    </row>
    <row r="40" spans="1:10" ht="13.5" thickBot="1" x14ac:dyDescent="0.25">
      <c r="A40" s="57"/>
      <c r="B40" s="124" t="s">
        <v>84</v>
      </c>
      <c r="C40" s="70"/>
      <c r="D40" s="54"/>
      <c r="E40" s="54"/>
      <c r="F40" s="130" t="s">
        <v>153</v>
      </c>
      <c r="G40" s="66"/>
      <c r="H40" s="130" t="s">
        <v>149</v>
      </c>
      <c r="I40" s="129"/>
      <c r="J40" s="129"/>
    </row>
    <row r="41" spans="1:10" ht="24.75" thickBot="1" x14ac:dyDescent="0.25">
      <c r="A41" s="57" t="s">
        <v>83</v>
      </c>
      <c r="B41" s="69" t="s">
        <v>82</v>
      </c>
      <c r="C41" s="54"/>
      <c r="D41" s="54"/>
      <c r="E41" s="54"/>
      <c r="F41" s="130" t="s">
        <v>155</v>
      </c>
      <c r="G41" s="66"/>
      <c r="H41" s="130" t="s">
        <v>149</v>
      </c>
      <c r="I41" s="146" t="s">
        <v>158</v>
      </c>
      <c r="J41" s="146" t="s">
        <v>157</v>
      </c>
    </row>
    <row r="42" spans="1:10" x14ac:dyDescent="0.2">
      <c r="A42" s="57"/>
      <c r="B42" s="124" t="s">
        <v>81</v>
      </c>
      <c r="C42" s="72"/>
      <c r="D42" s="125"/>
      <c r="E42" s="72"/>
      <c r="F42" s="130"/>
      <c r="G42" s="130"/>
      <c r="H42" s="130"/>
      <c r="I42" s="129"/>
      <c r="J42" s="129"/>
    </row>
    <row r="43" spans="1:10" x14ac:dyDescent="0.2">
      <c r="A43" s="57"/>
      <c r="B43" s="124" t="s">
        <v>80</v>
      </c>
      <c r="C43" s="70"/>
      <c r="D43" s="54"/>
      <c r="E43" s="54"/>
      <c r="F43" s="130" t="s">
        <v>153</v>
      </c>
      <c r="G43" s="66"/>
      <c r="H43" s="130" t="s">
        <v>149</v>
      </c>
      <c r="I43" s="129"/>
      <c r="J43" s="129"/>
    </row>
    <row r="44" spans="1:10" x14ac:dyDescent="0.2">
      <c r="A44" s="57"/>
      <c r="B44" s="124" t="s">
        <v>79</v>
      </c>
      <c r="C44" s="70"/>
      <c r="D44" s="54"/>
      <c r="E44" s="54"/>
      <c r="F44" s="130" t="s">
        <v>153</v>
      </c>
      <c r="G44" s="66"/>
      <c r="H44" s="130" t="s">
        <v>149</v>
      </c>
      <c r="I44" s="129"/>
      <c r="J44" s="129"/>
    </row>
    <row r="45" spans="1:10" ht="13.5" x14ac:dyDescent="0.2">
      <c r="A45" s="57" t="s">
        <v>78</v>
      </c>
      <c r="B45" s="69" t="s">
        <v>77</v>
      </c>
      <c r="C45" s="54"/>
      <c r="D45" s="54"/>
      <c r="E45" s="54"/>
      <c r="F45" s="130" t="s">
        <v>155</v>
      </c>
      <c r="G45" s="66"/>
      <c r="H45" s="130" t="s">
        <v>149</v>
      </c>
      <c r="I45" s="129"/>
      <c r="J45" s="129"/>
    </row>
    <row r="46" spans="1:10" x14ac:dyDescent="0.2">
      <c r="A46" s="57" t="s">
        <v>76</v>
      </c>
      <c r="B46" s="69" t="s">
        <v>75</v>
      </c>
      <c r="C46" s="54"/>
      <c r="D46" s="54"/>
      <c r="E46" s="54"/>
      <c r="F46" s="130" t="s">
        <v>153</v>
      </c>
      <c r="G46" s="66"/>
      <c r="H46" s="130" t="s">
        <v>149</v>
      </c>
      <c r="I46" s="129"/>
      <c r="J46" s="129"/>
    </row>
    <row r="47" spans="1:10" ht="24" x14ac:dyDescent="0.2">
      <c r="A47" s="57" t="s">
        <v>74</v>
      </c>
      <c r="B47" s="69" t="s">
        <v>73</v>
      </c>
      <c r="C47" s="54"/>
      <c r="D47" s="123"/>
      <c r="E47" s="54"/>
      <c r="F47" s="66"/>
      <c r="G47" s="66"/>
      <c r="H47" s="66"/>
      <c r="I47" s="129"/>
      <c r="J47" s="129"/>
    </row>
    <row r="48" spans="1:10" x14ac:dyDescent="0.2">
      <c r="A48" s="68" t="s">
        <v>72</v>
      </c>
      <c r="B48" s="67" t="s">
        <v>71</v>
      </c>
      <c r="C48" s="54"/>
      <c r="D48" s="66"/>
      <c r="E48" s="123"/>
      <c r="F48" s="66"/>
      <c r="G48" s="66"/>
      <c r="H48" s="66"/>
      <c r="I48" s="129"/>
      <c r="J48" s="129"/>
    </row>
    <row r="49" spans="1:10" ht="36" x14ac:dyDescent="0.2">
      <c r="A49" s="57" t="s">
        <v>70</v>
      </c>
      <c r="B49" s="64" t="s">
        <v>69</v>
      </c>
      <c r="C49" s="54"/>
      <c r="D49" s="54"/>
      <c r="E49" s="54"/>
      <c r="F49" s="130" t="s">
        <v>155</v>
      </c>
      <c r="G49" s="66"/>
      <c r="H49" s="130" t="s">
        <v>149</v>
      </c>
      <c r="I49" s="129"/>
      <c r="J49" s="129"/>
    </row>
    <row r="50" spans="1:10" ht="13.5" x14ac:dyDescent="0.2">
      <c r="A50" s="63" t="s">
        <v>68</v>
      </c>
      <c r="B50" s="122" t="s">
        <v>67</v>
      </c>
      <c r="C50" s="145"/>
      <c r="D50" s="145"/>
      <c r="E50" s="145"/>
      <c r="F50" s="144" t="s">
        <v>156</v>
      </c>
      <c r="G50" s="66"/>
      <c r="H50" s="144" t="s">
        <v>149</v>
      </c>
      <c r="I50" s="129"/>
      <c r="J50" s="129"/>
    </row>
    <row r="51" spans="1:10" ht="24" x14ac:dyDescent="0.2">
      <c r="A51" s="57" t="s">
        <v>66</v>
      </c>
      <c r="B51" s="121" t="s">
        <v>65</v>
      </c>
      <c r="C51" s="54"/>
      <c r="D51" s="54"/>
      <c r="E51" s="54"/>
      <c r="F51" s="130" t="s">
        <v>155</v>
      </c>
      <c r="G51" s="66"/>
      <c r="H51" s="130" t="s">
        <v>149</v>
      </c>
      <c r="I51" s="129"/>
      <c r="J51" s="129"/>
    </row>
    <row r="52" spans="1:10" ht="24" x14ac:dyDescent="0.2">
      <c r="A52" s="57" t="s">
        <v>64</v>
      </c>
      <c r="B52" s="121" t="s">
        <v>63</v>
      </c>
      <c r="C52" s="54"/>
      <c r="D52" s="54"/>
      <c r="E52" s="54"/>
      <c r="F52" s="130" t="s">
        <v>155</v>
      </c>
      <c r="G52" s="66"/>
      <c r="H52" s="130" t="s">
        <v>149</v>
      </c>
      <c r="I52" s="129"/>
      <c r="J52" s="129"/>
    </row>
    <row r="53" spans="1:10" ht="13.5" x14ac:dyDescent="0.2">
      <c r="A53" s="57" t="s">
        <v>62</v>
      </c>
      <c r="B53" s="121" t="s">
        <v>61</v>
      </c>
      <c r="C53" s="54"/>
      <c r="D53" s="54"/>
      <c r="E53" s="54"/>
      <c r="F53" s="130" t="s">
        <v>155</v>
      </c>
      <c r="G53" s="66"/>
      <c r="H53" s="130" t="s">
        <v>149</v>
      </c>
      <c r="I53" s="129"/>
      <c r="J53" s="129"/>
    </row>
    <row r="54" spans="1:10" ht="13.5" x14ac:dyDescent="0.2">
      <c r="A54" s="57">
        <v>3</v>
      </c>
      <c r="B54" s="120" t="s">
        <v>60</v>
      </c>
      <c r="C54" s="54"/>
      <c r="D54" s="54"/>
      <c r="E54" s="54"/>
      <c r="F54" s="130" t="s">
        <v>155</v>
      </c>
      <c r="G54" s="66"/>
      <c r="H54" s="130" t="s">
        <v>149</v>
      </c>
      <c r="I54" s="129"/>
      <c r="J54" s="129"/>
    </row>
    <row r="55" spans="1:10" ht="13.5" x14ac:dyDescent="0.2">
      <c r="A55" s="57">
        <v>4</v>
      </c>
      <c r="B55" s="120" t="s">
        <v>59</v>
      </c>
      <c r="C55" s="54"/>
      <c r="D55" s="54"/>
      <c r="E55" s="54"/>
      <c r="F55" s="130" t="s">
        <v>155</v>
      </c>
      <c r="G55" s="66"/>
      <c r="H55" s="130" t="s">
        <v>149</v>
      </c>
      <c r="I55" s="129"/>
      <c r="J55" s="129"/>
    </row>
    <row r="56" spans="1:10" ht="24" x14ac:dyDescent="0.2">
      <c r="A56" s="119">
        <v>5</v>
      </c>
      <c r="B56" s="118" t="s">
        <v>58</v>
      </c>
      <c r="C56" s="54"/>
      <c r="D56" s="54"/>
      <c r="E56" s="54"/>
      <c r="F56" s="130" t="s">
        <v>153</v>
      </c>
      <c r="G56" s="130" t="s">
        <v>154</v>
      </c>
      <c r="H56" s="66"/>
      <c r="I56" s="129"/>
      <c r="J56" s="129"/>
    </row>
    <row r="57" spans="1:10" ht="24.75" thickBot="1" x14ac:dyDescent="0.25">
      <c r="A57" s="119">
        <v>6</v>
      </c>
      <c r="B57" s="118" t="s">
        <v>57</v>
      </c>
      <c r="C57" s="143"/>
      <c r="D57" s="143"/>
      <c r="E57" s="143"/>
      <c r="F57" s="141" t="s">
        <v>153</v>
      </c>
      <c r="G57" s="142"/>
      <c r="H57" s="141" t="s">
        <v>149</v>
      </c>
      <c r="I57" s="129"/>
      <c r="J57" s="129"/>
    </row>
    <row r="58" spans="1:10" ht="13.5" thickBot="1" x14ac:dyDescent="0.25">
      <c r="A58" s="47">
        <v>7</v>
      </c>
      <c r="B58" s="46" t="s">
        <v>56</v>
      </c>
      <c r="C58" s="44">
        <f>SUM(C60,C63)</f>
        <v>0</v>
      </c>
      <c r="D58" s="45"/>
      <c r="E58" s="44">
        <f>SUM(E60,E63)</f>
        <v>0</v>
      </c>
      <c r="F58" s="140" t="s">
        <v>150</v>
      </c>
      <c r="G58" s="140" t="s">
        <v>151</v>
      </c>
      <c r="H58" s="139" t="s">
        <v>149</v>
      </c>
      <c r="I58" s="138" t="s">
        <v>152</v>
      </c>
      <c r="J58" s="129"/>
    </row>
    <row r="59" spans="1:10" x14ac:dyDescent="0.2">
      <c r="A59" s="57"/>
      <c r="B59" s="42" t="s">
        <v>54</v>
      </c>
      <c r="C59" s="54"/>
      <c r="D59" s="114"/>
      <c r="E59" s="54"/>
      <c r="F59" s="130"/>
      <c r="G59" s="130"/>
      <c r="H59" s="130"/>
      <c r="I59" s="129"/>
      <c r="J59" s="129"/>
    </row>
    <row r="60" spans="1:10" x14ac:dyDescent="0.2">
      <c r="A60" s="57"/>
      <c r="B60" s="34" t="s">
        <v>53</v>
      </c>
      <c r="C60" s="76">
        <f>SUM(C61:C62)</f>
        <v>0</v>
      </c>
      <c r="D60" s="104"/>
      <c r="E60" s="76">
        <f>SUM(E61:E62)</f>
        <v>0</v>
      </c>
      <c r="F60" s="130" t="s">
        <v>150</v>
      </c>
      <c r="G60" s="130" t="s">
        <v>151</v>
      </c>
      <c r="H60" s="137" t="s">
        <v>149</v>
      </c>
      <c r="I60" s="129"/>
      <c r="J60" s="129"/>
    </row>
    <row r="61" spans="1:10" x14ac:dyDescent="0.2">
      <c r="A61" s="57"/>
      <c r="B61" s="37" t="s">
        <v>52</v>
      </c>
      <c r="C61" s="54"/>
      <c r="D61" s="104"/>
      <c r="E61" s="54"/>
      <c r="F61" s="130" t="s">
        <v>150</v>
      </c>
      <c r="G61" s="130" t="s">
        <v>151</v>
      </c>
      <c r="H61" s="130" t="s">
        <v>149</v>
      </c>
      <c r="I61" s="129"/>
      <c r="J61" s="129"/>
    </row>
    <row r="62" spans="1:10" x14ac:dyDescent="0.2">
      <c r="A62" s="57"/>
      <c r="B62" s="37" t="s">
        <v>51</v>
      </c>
      <c r="C62" s="54"/>
      <c r="D62" s="104"/>
      <c r="E62" s="54"/>
      <c r="F62" s="130" t="s">
        <v>150</v>
      </c>
      <c r="G62" s="130" t="s">
        <v>151</v>
      </c>
      <c r="H62" s="130" t="s">
        <v>149</v>
      </c>
      <c r="I62" s="129"/>
      <c r="J62" s="129"/>
    </row>
    <row r="63" spans="1:10" x14ac:dyDescent="0.2">
      <c r="A63" s="57"/>
      <c r="B63" s="34" t="s">
        <v>50</v>
      </c>
      <c r="C63" s="54"/>
      <c r="D63" s="104"/>
      <c r="E63" s="54"/>
      <c r="F63" s="130" t="s">
        <v>150</v>
      </c>
      <c r="G63" s="130" t="s">
        <v>151</v>
      </c>
      <c r="H63" s="130" t="s">
        <v>149</v>
      </c>
      <c r="I63" s="129"/>
      <c r="J63" s="129"/>
    </row>
    <row r="64" spans="1:10" x14ac:dyDescent="0.2">
      <c r="A64" s="57">
        <v>8</v>
      </c>
      <c r="B64" s="34" t="s">
        <v>55</v>
      </c>
      <c r="C64" s="76">
        <f>SUM(C66,C69)</f>
        <v>0</v>
      </c>
      <c r="D64" s="104"/>
      <c r="E64" s="76">
        <f>SUM(E66,E69)</f>
        <v>0</v>
      </c>
      <c r="F64" s="130" t="s">
        <v>150</v>
      </c>
      <c r="G64" s="66"/>
      <c r="H64" s="137" t="s">
        <v>149</v>
      </c>
      <c r="I64" s="129"/>
      <c r="J64" s="129"/>
    </row>
    <row r="65" spans="1:10" x14ac:dyDescent="0.2">
      <c r="A65" s="57"/>
      <c r="B65" s="42" t="s">
        <v>54</v>
      </c>
      <c r="C65" s="54"/>
      <c r="D65" s="114"/>
      <c r="E65" s="54"/>
      <c r="F65" s="130"/>
      <c r="G65" s="130"/>
      <c r="H65" s="130"/>
      <c r="I65" s="129"/>
      <c r="J65" s="129"/>
    </row>
    <row r="66" spans="1:10" x14ac:dyDescent="0.2">
      <c r="A66" s="57"/>
      <c r="B66" s="34" t="s">
        <v>53</v>
      </c>
      <c r="C66" s="76">
        <f>SUM(C67:C68)</f>
        <v>0</v>
      </c>
      <c r="D66" s="104"/>
      <c r="E66" s="76">
        <f>SUM(E67:E68)</f>
        <v>0</v>
      </c>
      <c r="F66" s="130" t="s">
        <v>150</v>
      </c>
      <c r="G66" s="66"/>
      <c r="H66" s="137" t="s">
        <v>149</v>
      </c>
      <c r="I66" s="129"/>
      <c r="J66" s="129"/>
    </row>
    <row r="67" spans="1:10" x14ac:dyDescent="0.2">
      <c r="A67" s="57"/>
      <c r="B67" s="37" t="s">
        <v>52</v>
      </c>
      <c r="C67" s="54"/>
      <c r="D67" s="104"/>
      <c r="E67" s="54"/>
      <c r="F67" s="130" t="s">
        <v>150</v>
      </c>
      <c r="G67" s="66"/>
      <c r="H67" s="130" t="s">
        <v>149</v>
      </c>
      <c r="I67" s="129"/>
      <c r="J67" s="129"/>
    </row>
    <row r="68" spans="1:10" x14ac:dyDescent="0.2">
      <c r="A68" s="57"/>
      <c r="B68" s="37" t="s">
        <v>51</v>
      </c>
      <c r="C68" s="54"/>
      <c r="D68" s="104"/>
      <c r="E68" s="54"/>
      <c r="F68" s="130" t="s">
        <v>150</v>
      </c>
      <c r="G68" s="66"/>
      <c r="H68" s="130" t="s">
        <v>149</v>
      </c>
      <c r="I68" s="129"/>
      <c r="J68" s="129"/>
    </row>
    <row r="69" spans="1:10" x14ac:dyDescent="0.2">
      <c r="A69" s="57"/>
      <c r="B69" s="34" t="s">
        <v>50</v>
      </c>
      <c r="C69" s="54"/>
      <c r="D69" s="104"/>
      <c r="E69" s="54"/>
      <c r="F69" s="130" t="s">
        <v>150</v>
      </c>
      <c r="G69" s="66"/>
      <c r="H69" s="130" t="s">
        <v>149</v>
      </c>
      <c r="I69" s="129"/>
      <c r="J69" s="129"/>
    </row>
    <row r="70" spans="1:10" x14ac:dyDescent="0.2">
      <c r="A70" s="57">
        <v>9</v>
      </c>
      <c r="B70" s="34" t="s">
        <v>49</v>
      </c>
      <c r="C70" s="54"/>
      <c r="D70" s="104"/>
      <c r="E70" s="54"/>
      <c r="F70" s="89"/>
      <c r="G70" s="89"/>
      <c r="H70" s="89"/>
    </row>
    <row r="71" spans="1:10" x14ac:dyDescent="0.2">
      <c r="A71" s="57">
        <v>10</v>
      </c>
      <c r="B71" s="34" t="s">
        <v>48</v>
      </c>
      <c r="C71" s="54"/>
      <c r="D71" s="104"/>
      <c r="E71" s="54"/>
      <c r="F71" s="89"/>
      <c r="G71" s="89"/>
      <c r="H71" s="89"/>
    </row>
    <row r="72" spans="1:10" x14ac:dyDescent="0.2">
      <c r="A72" s="57">
        <v>11</v>
      </c>
      <c r="B72" s="34" t="s">
        <v>47</v>
      </c>
      <c r="C72" s="54"/>
      <c r="D72" s="104"/>
      <c r="E72" s="54"/>
      <c r="F72" s="106"/>
      <c r="G72" s="106"/>
      <c r="H72" s="106"/>
    </row>
    <row r="73" spans="1:10" x14ac:dyDescent="0.2">
      <c r="A73" s="57"/>
      <c r="B73" s="32" t="s">
        <v>46</v>
      </c>
      <c r="C73" s="79"/>
      <c r="D73" s="79"/>
      <c r="E73" s="79"/>
      <c r="F73" s="106"/>
      <c r="G73" s="106"/>
      <c r="H73" s="106"/>
    </row>
    <row r="74" spans="1:10" x14ac:dyDescent="0.2">
      <c r="A74" s="57"/>
      <c r="B74" s="32" t="s">
        <v>45</v>
      </c>
      <c r="C74" s="54"/>
      <c r="D74" s="104"/>
      <c r="E74" s="54"/>
      <c r="F74" s="106"/>
      <c r="G74" s="106"/>
      <c r="H74" s="106"/>
    </row>
    <row r="75" spans="1:10" x14ac:dyDescent="0.2">
      <c r="A75" s="57"/>
      <c r="B75" s="32" t="s">
        <v>44</v>
      </c>
      <c r="C75" s="54"/>
      <c r="D75" s="104"/>
      <c r="E75" s="54"/>
      <c r="F75" s="106"/>
      <c r="G75" s="106"/>
      <c r="H75" s="106"/>
    </row>
    <row r="76" spans="1:10" x14ac:dyDescent="0.2">
      <c r="A76" s="57"/>
      <c r="B76" s="32" t="s">
        <v>43</v>
      </c>
      <c r="C76" s="54"/>
      <c r="D76" s="104"/>
      <c r="E76" s="54"/>
      <c r="F76" s="106"/>
      <c r="G76" s="106"/>
      <c r="H76" s="106"/>
    </row>
    <row r="77" spans="1:10" x14ac:dyDescent="0.2">
      <c r="A77" s="57"/>
      <c r="B77" s="32" t="s">
        <v>42</v>
      </c>
      <c r="C77" s="54"/>
      <c r="D77" s="104"/>
      <c r="E77" s="54"/>
      <c r="F77" s="106"/>
      <c r="G77" s="106"/>
      <c r="H77" s="106"/>
    </row>
    <row r="78" spans="1:10" ht="24.75" thickBot="1" x14ac:dyDescent="0.25">
      <c r="A78" s="57">
        <v>12</v>
      </c>
      <c r="B78" s="29" t="s">
        <v>41</v>
      </c>
      <c r="C78" s="54"/>
      <c r="D78" s="104"/>
      <c r="E78" s="54"/>
      <c r="F78" s="89"/>
      <c r="G78" s="89"/>
      <c r="H78" s="89"/>
    </row>
    <row r="79" spans="1:10" ht="13.5" thickBot="1" x14ac:dyDescent="0.25">
      <c r="A79" s="25" t="s">
        <v>40</v>
      </c>
      <c r="B79" s="24" t="s">
        <v>39</v>
      </c>
      <c r="C79" s="23"/>
      <c r="D79" s="22"/>
      <c r="E79" s="21"/>
      <c r="F79" s="20"/>
      <c r="G79" s="20"/>
      <c r="H79" s="20"/>
    </row>
    <row r="80" spans="1:10" ht="15.75" thickBot="1" x14ac:dyDescent="0.25">
      <c r="A80" s="19" t="s">
        <v>38</v>
      </c>
      <c r="B80" s="18" t="s">
        <v>37</v>
      </c>
      <c r="C80" s="17">
        <f>SUM(C6,C79)</f>
        <v>0</v>
      </c>
      <c r="D80" s="16"/>
      <c r="E80" s="15"/>
      <c r="F80" s="14"/>
      <c r="G80" s="14"/>
      <c r="H80" s="14"/>
    </row>
    <row r="81" spans="1:2" x14ac:dyDescent="0.2">
      <c r="A81" s="4"/>
      <c r="B81" s="4"/>
    </row>
    <row r="82" spans="1:2" x14ac:dyDescent="0.2">
      <c r="A82" s="13"/>
      <c r="B82" s="4" t="s">
        <v>36</v>
      </c>
    </row>
    <row r="83" spans="1:2" x14ac:dyDescent="0.2">
      <c r="A83" s="12" t="s">
        <v>35</v>
      </c>
    </row>
    <row r="84" spans="1:2" x14ac:dyDescent="0.2">
      <c r="A84" s="12"/>
      <c r="B84" s="11" t="s">
        <v>34</v>
      </c>
    </row>
    <row r="85" spans="1:2" x14ac:dyDescent="0.2">
      <c r="B85" s="6" t="s">
        <v>33</v>
      </c>
    </row>
    <row r="86" spans="1:2" x14ac:dyDescent="0.2">
      <c r="B86" s="8" t="s">
        <v>32</v>
      </c>
    </row>
    <row r="87" spans="1:2" x14ac:dyDescent="0.2">
      <c r="B87" s="6" t="s">
        <v>31</v>
      </c>
    </row>
    <row r="88" spans="1:2" x14ac:dyDescent="0.2">
      <c r="B88" s="6" t="s">
        <v>30</v>
      </c>
    </row>
    <row r="89" spans="1:2" x14ac:dyDescent="0.2">
      <c r="B89" s="4" t="s">
        <v>29</v>
      </c>
    </row>
    <row r="90" spans="1:2" ht="14.25" x14ac:dyDescent="0.2">
      <c r="A90" s="4"/>
      <c r="B90" s="6" t="s">
        <v>28</v>
      </c>
    </row>
    <row r="91" spans="1:2" ht="14.25" x14ac:dyDescent="0.2">
      <c r="A91" s="4"/>
      <c r="B91" s="10" t="s">
        <v>27</v>
      </c>
    </row>
    <row r="92" spans="1:2" ht="14.25" x14ac:dyDescent="0.2">
      <c r="A92" s="4"/>
      <c r="B92" s="10" t="s">
        <v>26</v>
      </c>
    </row>
    <row r="93" spans="1:2" x14ac:dyDescent="0.2">
      <c r="A93" s="4"/>
      <c r="B93" s="6" t="s">
        <v>25</v>
      </c>
    </row>
    <row r="94" spans="1:2" x14ac:dyDescent="0.2">
      <c r="B94" s="9" t="s">
        <v>24</v>
      </c>
    </row>
    <row r="95" spans="1:2" x14ac:dyDescent="0.2">
      <c r="B95" s="8" t="s">
        <v>23</v>
      </c>
    </row>
    <row r="96" spans="1:2" x14ac:dyDescent="0.2">
      <c r="B96" s="8" t="s">
        <v>22</v>
      </c>
    </row>
  </sheetData>
  <mergeCells count="4">
    <mergeCell ref="C4:C5"/>
    <mergeCell ref="D4:D5"/>
    <mergeCell ref="E4:E5"/>
    <mergeCell ref="H2:J2"/>
  </mergeCells>
  <printOptions horizontalCentered="1"/>
  <pageMargins left="0" right="0" top="0.19685039370078741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Lab_2018_1p_slitek</vt:lpstr>
      <vt:lpstr>Lab_2018_2p_slitek</vt:lpstr>
      <vt:lpstr>2018_1p_slitek</vt:lpstr>
      <vt:lpstr>2018_2p_slitek</vt:lpstr>
      <vt:lpstr>2018_slitek</vt:lpstr>
      <vt:lpstr>Legenda_2.pol. 2018_a_celorok</vt:lpstr>
      <vt:lpstr>'2018_1p_slitek'!Oblast_tisku</vt:lpstr>
      <vt:lpstr>'2018_2p_slitek'!Oblast_tisku</vt:lpstr>
      <vt:lpstr>'2018_slitek'!Oblast_tisku</vt:lpstr>
      <vt:lpstr>'Legenda_2.pol. 2018_a_celorok'!Oblast_tisku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Horňák</dc:creator>
  <cp:lastModifiedBy>Pavel Horňák</cp:lastModifiedBy>
  <dcterms:created xsi:type="dcterms:W3CDTF">2019-03-21T15:49:13Z</dcterms:created>
  <dcterms:modified xsi:type="dcterms:W3CDTF">2019-03-28T15:49:45Z</dcterms:modified>
</cp:coreProperties>
</file>