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Naklady_2018_slitek" sheetId="4" r:id="rId1"/>
  </sheets>
  <definedNames>
    <definedName name="_AMO_UniqueIdentifier" hidden="1">"'69d37730-e24f-4a15-bfbd-719fb91ccf4f'"</definedName>
    <definedName name="_xlnm.Print_Area" localSheetId="0">Naklady_2018_slitek!$A$1:$F$78</definedName>
  </definedNames>
  <calcPr calcId="145621"/>
</workbook>
</file>

<file path=xl/calcChain.xml><?xml version="1.0" encoding="utf-8"?>
<calcChain xmlns="http://schemas.openxmlformats.org/spreadsheetml/2006/main">
  <c r="D11" i="4" l="1"/>
  <c r="D8" i="4" s="1"/>
  <c r="E11" i="4"/>
  <c r="E8" i="4" s="1"/>
  <c r="F11" i="4"/>
  <c r="F8" i="4" s="1"/>
  <c r="F6" i="4" s="1"/>
  <c r="F74" i="4" s="1"/>
  <c r="D16" i="4"/>
  <c r="E16" i="4"/>
  <c r="F16" i="4"/>
  <c r="F33" i="4"/>
  <c r="D35" i="4"/>
  <c r="D33" i="4" s="1"/>
  <c r="E35" i="4"/>
  <c r="E33" i="4" s="1"/>
  <c r="F35" i="4"/>
  <c r="D52" i="4"/>
  <c r="D54" i="4"/>
  <c r="E54" i="4"/>
  <c r="E52" i="4" s="1"/>
  <c r="F54" i="4"/>
  <c r="F52" i="4" s="1"/>
  <c r="F58" i="4"/>
  <c r="D60" i="4"/>
  <c r="D58" i="4" s="1"/>
  <c r="E60" i="4"/>
  <c r="E58" i="4" s="1"/>
  <c r="F60" i="4"/>
  <c r="E6" i="4" l="1"/>
  <c r="E74" i="4" s="1"/>
  <c r="D6" i="4"/>
  <c r="D74" i="4" s="1"/>
</calcChain>
</file>

<file path=xl/sharedStrings.xml><?xml version="1.0" encoding="utf-8"?>
<sst xmlns="http://schemas.openxmlformats.org/spreadsheetml/2006/main" count="197" uniqueCount="127">
  <si>
    <t>tis.Kč</t>
  </si>
  <si>
    <r>
      <t xml:space="preserve">Náklady na zdravotní služby celkem </t>
    </r>
    <r>
      <rPr>
        <sz val="10"/>
        <rFont val="Arial CE"/>
        <family val="2"/>
        <charset val="238"/>
      </rPr>
      <t>(součet ř. I. + ř. II.)</t>
    </r>
  </si>
  <si>
    <t>III.</t>
  </si>
  <si>
    <t>Náklady na zlepšení zdravotních služeb čerpané z jiných fondů</t>
  </si>
  <si>
    <t xml:space="preserve">II. </t>
  </si>
  <si>
    <t>tis. Kč</t>
  </si>
  <si>
    <r>
      <t xml:space="preserve">Ostatní náklady na zdravotní služby </t>
    </r>
    <r>
      <rPr>
        <sz val="9"/>
        <rFont val="Arial CE"/>
        <charset val="238"/>
      </rPr>
      <t>(které nelze zařadit do předchozích bodů - do vysvětlivek uvést, co zahrnují)</t>
    </r>
  </si>
  <si>
    <t>12.</t>
  </si>
  <si>
    <t xml:space="preserve"> - v segmentu AS</t>
  </si>
  <si>
    <t xml:space="preserve"> - v segmentu GYN</t>
  </si>
  <si>
    <t xml:space="preserve"> - v segmentu PLDD</t>
  </si>
  <si>
    <t xml:space="preserve"> - v segmentu PL</t>
  </si>
  <si>
    <t xml:space="preserve">z toho náklady za nepovinné očkování hrazené z v.z.p. </t>
  </si>
  <si>
    <t>Náklady na očkovací látky podle zákona č. 48/1997 Sb., ve znění pozdějších předpisů</t>
  </si>
  <si>
    <t>11.</t>
  </si>
  <si>
    <t>Finanční prostředky (vratky) podle § 16b zák. č. 48/1997 Sb.</t>
  </si>
  <si>
    <t>10.</t>
  </si>
  <si>
    <r>
      <t>Náklady na léčení v zahraničí podle §1 odst. 4 písm. b) vyhlášky o fondech</t>
    </r>
    <r>
      <rPr>
        <vertAlign val="superscript"/>
        <sz val="9"/>
        <rFont val="Arial CE"/>
        <charset val="238"/>
      </rPr>
      <t>2)</t>
    </r>
  </si>
  <si>
    <t>9.</t>
  </si>
  <si>
    <t>předepsané u poskytovatelů lůžkové péče</t>
  </si>
  <si>
    <t>8.2</t>
  </si>
  <si>
    <t>u poskytovatele specializované ambulantní péče</t>
  </si>
  <si>
    <t>8.1.2</t>
  </si>
  <si>
    <t xml:space="preserve">u poskytovatele v oboru všeobecné praktické lékařství a praktické lékařství pro děti a dorost </t>
  </si>
  <si>
    <t>8.1.1</t>
  </si>
  <si>
    <r>
      <t>předepsané u poskytovatelů ambulantní péče</t>
    </r>
    <r>
      <rPr>
        <sz val="9"/>
        <rFont val="Arial CE"/>
        <charset val="238"/>
      </rPr>
      <t xml:space="preserve"> (samostatní ambulantní PZS)</t>
    </r>
  </si>
  <si>
    <t>8.1</t>
  </si>
  <si>
    <t>v tom:</t>
  </si>
  <si>
    <t>Náklady na zdravotnické prostředky vydané na poukazy celkem</t>
  </si>
  <si>
    <t>8.</t>
  </si>
  <si>
    <t>7.2</t>
  </si>
  <si>
    <t>7.1.2</t>
  </si>
  <si>
    <t>7.1.1</t>
  </si>
  <si>
    <t>7.1</t>
  </si>
  <si>
    <t>Náklady na léky vydané na recepty celkem:</t>
  </si>
  <si>
    <t>7.</t>
  </si>
  <si>
    <r>
      <t>Náklady na zdravotnickou záchrannou službu</t>
    </r>
    <r>
      <rPr>
        <sz val="9"/>
        <rFont val="Arial CE"/>
        <charset val="238"/>
      </rPr>
      <t xml:space="preserve"> (odbornost 709, zdravotnická zařízení nevykazující žádný kód ošetřovacího dne)</t>
    </r>
  </si>
  <si>
    <t xml:space="preserve">6. </t>
  </si>
  <si>
    <r>
      <t>Náklady na přepravu</t>
    </r>
    <r>
      <rPr>
        <sz val="9"/>
        <rFont val="Arial CE"/>
        <charset val="238"/>
      </rPr>
      <t xml:space="preserve"> (zahrnuje zdravotnickou dopravní službu vč. individuální přepravy, nezahrnuje se přeprava z ř. 2)</t>
    </r>
  </si>
  <si>
    <t xml:space="preserve">5. </t>
  </si>
  <si>
    <t>Náklady na služby v ozdravovnách</t>
  </si>
  <si>
    <t>4.</t>
  </si>
  <si>
    <t>Náklady na lázeňskou léčebně rehabilitační péči</t>
  </si>
  <si>
    <t xml:space="preserve">3. </t>
  </si>
  <si>
    <t>lůžka ve speciálních lůžkových zařízeních hospicového typu (OD 00030)</t>
  </si>
  <si>
    <t>2.5</t>
  </si>
  <si>
    <r>
      <t>samostatní poskytovatelé zdravotních služeb vykazující kód ošetřovacího dne 00005</t>
    </r>
    <r>
      <rPr>
        <sz val="9"/>
        <rFont val="Arial CE"/>
        <charset val="238"/>
      </rPr>
      <t xml:space="preserve"> (ošetřovatelská lůžka)</t>
    </r>
  </si>
  <si>
    <t>2.4</t>
  </si>
  <si>
    <r>
      <t xml:space="preserve">samostatní poskytovatelé zdravotních služeb vykazující kód ošetřovacího dne 00024 </t>
    </r>
    <r>
      <rPr>
        <sz val="9"/>
        <rFont val="Arial CE"/>
        <charset val="238"/>
      </rPr>
      <t>(léčebny dlouhodobě nemocných)</t>
    </r>
  </si>
  <si>
    <t>2.3</t>
  </si>
  <si>
    <t>z toho: samostatní poskytovatelé lůžkové následné péče OD 00021, OD 00026</t>
  </si>
  <si>
    <t>2.2.1</t>
  </si>
  <si>
    <r>
      <t xml:space="preserve">samostatní poskytovatelé lůžkové následné péče OD 00021, OD 00022, OD 00023, OD 00025, OD 00026, OD 00027, OD 00028 </t>
    </r>
    <r>
      <rPr>
        <sz val="9"/>
        <rFont val="Arial CE"/>
        <charset val="238"/>
      </rPr>
      <t>(odborné léčebné ústavy s výjimkou PZS uvedených v řádku 2.3 a 2.4)</t>
    </r>
    <r>
      <rPr>
        <b/>
        <sz val="9"/>
        <rFont val="Arial CE"/>
        <charset val="238"/>
      </rPr>
      <t>, OD 00029</t>
    </r>
  </si>
  <si>
    <t>2.2</t>
  </si>
  <si>
    <r>
      <t xml:space="preserve">z toho: léčivé přípravky hrazené na základě </t>
    </r>
    <r>
      <rPr>
        <sz val="9"/>
        <color rgb="FFFF0000"/>
        <rFont val="Arial"/>
        <family val="2"/>
        <charset val="238"/>
      </rPr>
      <t>§</t>
    </r>
    <r>
      <rPr>
        <sz val="9"/>
        <color rgb="FFFF0000"/>
        <rFont val="Arial CE"/>
        <charset val="238"/>
      </rPr>
      <t xml:space="preserve"> 16 zákona č. 48/1997 Sb.</t>
    </r>
  </si>
  <si>
    <t>2.1.5.1</t>
  </si>
  <si>
    <t>léčivé přípravky hrazené pouze poskytovatelům zdravotních služeb poskytujícím péči na specializovaných pracovištích (viz § 15 zákona č. 48/1997 Sb. a vyhlášku č. 376/2011 Sb.)</t>
  </si>
  <si>
    <t>2.1.5</t>
  </si>
  <si>
    <t>ostatní (LSPP, přeprava atd., tj. zbývající služby neuvedené v ř. 2.1.1, 2.1.2 a 2.1.3)</t>
  </si>
  <si>
    <t>2.1.4</t>
  </si>
  <si>
    <t>následná lůžková péče (OD 00005, příp. 00024)</t>
  </si>
  <si>
    <t>2.1.3</t>
  </si>
  <si>
    <t>akutní lůžková péče (doklady 02, 02s, 03, 03s a 06 s vazbou na doklad 02 "Metodiky pro pořizování a předávání dokladů")</t>
  </si>
  <si>
    <t>2.1.2</t>
  </si>
  <si>
    <t>ambulantní péče (doklady 01, 01s, 03, 03s, 06 bez vazby na hospitalizační doklad 02 "Metodiky pro pořizování a předávání dokladů")</t>
  </si>
  <si>
    <t>2.1.1</t>
  </si>
  <si>
    <t>samostatní poskytovatelé lůžkové, ambulantní a jednodenní péče (nemocnice)</t>
  </si>
  <si>
    <t>2.1</t>
  </si>
  <si>
    <r>
      <t xml:space="preserve">Náklady na lůžkovou zdravotní péči celkem </t>
    </r>
    <r>
      <rPr>
        <sz val="9"/>
        <rFont val="Arial CE"/>
        <charset val="238"/>
      </rPr>
      <t>(poskytovatelé zdravotních služeb vykazující kód ošetřovacího dne, zahrnují se náklady na zvlášť účtované léčivé přípravky, zvlášť účtovaný materiál, paušál na léky i případně nasmlouvané služby ambulantní, stomatologickou a přepravu provozovanou v rámci lůžkového PZS s výjimkou nákladů na léky na recepty a zdravotnických prostředků vydaných na poukazy)</t>
    </r>
  </si>
  <si>
    <t>2.</t>
  </si>
  <si>
    <r>
      <t xml:space="preserve">na ošetřovatelskou a rehabilitační péči poskytnutou v zařízeních sociálních služeb </t>
    </r>
    <r>
      <rPr>
        <sz val="8"/>
        <rFont val="Arial CE"/>
        <charset val="238"/>
      </rPr>
      <t>(§ 22 písm. e) zákona č. 48/1997 Sb.) (odbornost 913)</t>
    </r>
  </si>
  <si>
    <t>1.10</t>
  </si>
  <si>
    <r>
      <t xml:space="preserve">na zdravotní péči poskytnutou v zařízeních sociálních služeb </t>
    </r>
    <r>
      <rPr>
        <sz val="8"/>
        <rFont val="Arial CE"/>
        <family val="2"/>
        <charset val="238"/>
      </rPr>
      <t>(§ 22 písm. d) zákona č. 48/1997 Sb.) (všechny nasml. odb. kromě 913)</t>
    </r>
    <r>
      <rPr>
        <vertAlign val="superscript"/>
        <sz val="8"/>
        <rFont val="Arial CE"/>
        <charset val="238"/>
      </rPr>
      <t>1)</t>
    </r>
  </si>
  <si>
    <t>1.9</t>
  </si>
  <si>
    <t>na zdravotní péči poskytovatelů zdravotních služeb poskytnutou osobám umístěným u nich z jiných než zdravotních důvodů (§ 22 písm. c) zákona č. 48/1997 Sb. (odbornost 913)</t>
  </si>
  <si>
    <t>1.8</t>
  </si>
  <si>
    <t>radioterapie a radiační onkologie (odbornost 403)</t>
  </si>
  <si>
    <t>1.7.5</t>
  </si>
  <si>
    <t>hemodialýza (odbornost 128)</t>
  </si>
  <si>
    <t>1.7.4</t>
  </si>
  <si>
    <t>klinická logopedie (odbornost 903)</t>
  </si>
  <si>
    <t>1.7.3</t>
  </si>
  <si>
    <t>klinická psychologie (odbornost 901)</t>
  </si>
  <si>
    <t>1.7.2</t>
  </si>
  <si>
    <t>1.7.1.1</t>
  </si>
  <si>
    <t>léčivé přípravky hrazené pouze poskytovatelům zdravotních služeb poskytujícím péči na specializovaných pracovištích (viz § 15 zákona č. 48/1997 Sb. a vyhlášku č. 376/2011 Sb., kterou se provádějí některá ustanovení zákona o veřejném zdravotním pojištění (dále jen „vyhláška č. 376/2011 Sb.“))</t>
  </si>
  <si>
    <t>1.7.1</t>
  </si>
  <si>
    <t>z toho:</t>
  </si>
  <si>
    <r>
      <t xml:space="preserve">na specializovanou ambulantní péči </t>
    </r>
    <r>
      <rPr>
        <sz val="9"/>
        <rFont val="Arial CE"/>
        <charset val="238"/>
      </rPr>
      <t>(odbornosti neuvedené v ř. 1.1–1.6 a neuvedené v řádku 2)</t>
    </r>
  </si>
  <si>
    <t>1.7</t>
  </si>
  <si>
    <r>
      <t>na domácí péči</t>
    </r>
    <r>
      <rPr>
        <sz val="9"/>
        <rFont val="Arial CE"/>
        <charset val="238"/>
      </rPr>
      <t xml:space="preserve"> </t>
    </r>
    <r>
      <rPr>
        <sz val="8"/>
        <rFont val="Arial CE"/>
        <charset val="238"/>
      </rPr>
      <t>(odbornosti 911, 914, 916, 921, 925 a 926)</t>
    </r>
  </si>
  <si>
    <t>1.6</t>
  </si>
  <si>
    <t>patologie (odbornosti 807 a 823)</t>
  </si>
  <si>
    <t>1.5.4</t>
  </si>
  <si>
    <t>soudní lékařství (odbornost 808)</t>
  </si>
  <si>
    <t>1.5.3</t>
  </si>
  <si>
    <t>radiologie a zobrazovací metody (odbornosti 806 a 809)</t>
  </si>
  <si>
    <t>1.5.2</t>
  </si>
  <si>
    <t>laboratoře (odbornosti 222, 801–805, 812–822)</t>
  </si>
  <si>
    <t>1.5.1</t>
  </si>
  <si>
    <r>
      <t>na diagnostickou péči</t>
    </r>
    <r>
      <rPr>
        <sz val="9"/>
        <rFont val="Arial CE"/>
        <charset val="238"/>
      </rPr>
      <t xml:space="preserve"> (odbornosti 222, 801–805, 806, 807, 808, 809 a 812–823)</t>
    </r>
  </si>
  <si>
    <t>1.5</t>
  </si>
  <si>
    <r>
      <t>na léčebně rehabilitační péči</t>
    </r>
    <r>
      <rPr>
        <sz val="9"/>
        <rFont val="Arial CE"/>
        <charset val="238"/>
      </rPr>
      <t xml:space="preserve"> (odbornost 902)</t>
    </r>
  </si>
  <si>
    <t>1.4</t>
  </si>
  <si>
    <t>na zdravotní péči v oboru gynekologie a porodnictví (odbornosti 603 a 604)</t>
  </si>
  <si>
    <t>1.3</t>
  </si>
  <si>
    <t>na zdravotní péči v oboru praktické lékařství pro děti a dorost (odbornost 002)</t>
  </si>
  <si>
    <t>1.2.2</t>
  </si>
  <si>
    <t>na zdravotní péči v oboru všeobecné praktické lékařství (odbornost 001)</t>
  </si>
  <si>
    <t>1.2.1</t>
  </si>
  <si>
    <t>na zdravotní péči v oboru všeobecné praktické lékařství a praktické lékařství pro děti a dorost (odbornosti 001, 002)</t>
  </si>
  <si>
    <t>1.2</t>
  </si>
  <si>
    <r>
      <t xml:space="preserve">na zdravotní péči v oboru zubní lékařství </t>
    </r>
    <r>
      <rPr>
        <sz val="9"/>
        <rFont val="Arial CE"/>
        <charset val="238"/>
      </rPr>
      <t>(odbornosti 014–015, 019)</t>
    </r>
  </si>
  <si>
    <t>1.1</t>
  </si>
  <si>
    <r>
      <t xml:space="preserve">Náklady na ambulantní péči celkem </t>
    </r>
    <r>
      <rPr>
        <sz val="9"/>
        <rFont val="Arial CE"/>
        <charset val="238"/>
      </rPr>
      <t>(poskytovatelé zdravotních služeb nevykazující žádný kód ošetřovacího dne, zahrnují se náklady na zvlášť účtované léčivé přípravky, zvlášť účtovaný materiál, s výjimkou nákladů na léky na recepty a zdravotnické prostředky vydané na poukazy)</t>
    </r>
  </si>
  <si>
    <t xml:space="preserve">v tom:    </t>
  </si>
  <si>
    <r>
      <t xml:space="preserve">Náklady na zdravotní služby celkem čerpané z oddílu A </t>
    </r>
    <r>
      <rPr>
        <sz val="11"/>
        <color theme="1"/>
        <rFont val="Calibri"/>
        <family val="2"/>
        <charset val="238"/>
        <scheme val="minor"/>
      </rPr>
      <t>(tabulka č. 2, oddíl A III., ř. 1)</t>
    </r>
    <r>
      <rPr>
        <b/>
        <sz val="10"/>
        <rFont val="Arial CE"/>
        <charset val="238"/>
      </rPr>
      <t xml:space="preserve"> základního fondu zdravotního pojištění včetně dohadných položek zúčtované v daném období </t>
    </r>
    <r>
      <rPr>
        <sz val="11"/>
        <color theme="1"/>
        <rFont val="Calibri"/>
        <family val="2"/>
        <charset val="238"/>
        <scheme val="minor"/>
      </rPr>
      <t>(součet ř. 1–12)</t>
    </r>
  </si>
  <si>
    <t>I.</t>
  </si>
  <si>
    <t>skutečnost</t>
  </si>
  <si>
    <t>2. pololetí 2018</t>
  </si>
  <si>
    <t>1. pololetí 2018</t>
  </si>
  <si>
    <t>m. j.</t>
  </si>
  <si>
    <t>Ukazatel</t>
  </si>
  <si>
    <t>Ř.</t>
  </si>
  <si>
    <t>slitek</t>
  </si>
  <si>
    <t>Kód ZP</t>
  </si>
  <si>
    <t>Struktura nákladů na zdravotní péči podle jednotlivých segmentů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</si>
</sst>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\Řs\ˇ\c\ yyyy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rgb="FFFF0000"/>
      <name val="Arial CE"/>
      <charset val="238"/>
    </font>
    <font>
      <vertAlign val="superscript"/>
      <sz val="9"/>
      <name val="Arial CE"/>
      <charset val="238"/>
    </font>
    <font>
      <b/>
      <sz val="9"/>
      <color rgb="FFFF0000"/>
      <name val="Arial CE"/>
      <charset val="238"/>
    </font>
    <font>
      <sz val="9"/>
      <color rgb="FFFF0000"/>
      <name val="Arial"/>
      <family val="2"/>
      <charset val="238"/>
    </font>
    <font>
      <sz val="9"/>
      <color rgb="FFFF0000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  <charset val="238"/>
    </font>
    <font>
      <u/>
      <sz val="10"/>
      <color theme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"/>
      <color indexed="8"/>
      <name val="Courier"/>
      <family val="3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4" fillId="0" borderId="0">
      <protection locked="0"/>
    </xf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7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3" borderId="0" applyNumberFormat="0" applyBorder="0" applyAlignment="0" applyProtection="0"/>
    <xf numFmtId="0" fontId="27" fillId="19" borderId="0" applyNumberFormat="0" applyBorder="0" applyAlignment="0" applyProtection="0"/>
    <xf numFmtId="0" fontId="28" fillId="14" borderId="16" applyNumberFormat="0" applyAlignment="0" applyProtection="0"/>
    <xf numFmtId="0" fontId="28" fillId="14" borderId="16" applyNumberFormat="0" applyAlignment="0" applyProtection="0"/>
    <xf numFmtId="0" fontId="28" fillId="14" borderId="16" applyNumberFormat="0" applyAlignment="0" applyProtection="0"/>
    <xf numFmtId="0" fontId="28" fillId="14" borderId="16" applyNumberFormat="0" applyAlignment="0" applyProtection="0"/>
    <xf numFmtId="0" fontId="28" fillId="14" borderId="16" applyNumberFormat="0" applyAlignment="0" applyProtection="0"/>
    <xf numFmtId="164" fontId="24" fillId="0" borderId="0">
      <protection locked="0"/>
    </xf>
    <xf numFmtId="0" fontId="29" fillId="0" borderId="0" applyNumberFormat="0" applyFill="0" applyBorder="0" applyAlignment="0" applyProtection="0"/>
    <xf numFmtId="0" fontId="30" fillId="20" borderId="0" applyNumberFormat="0" applyBorder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7" fillId="21" borderId="20" applyNumberFormat="0" applyAlignment="0" applyProtection="0"/>
    <xf numFmtId="0" fontId="38" fillId="6" borderId="16" applyNumberFormat="0" applyAlignment="0" applyProtection="0"/>
    <xf numFmtId="0" fontId="38" fillId="6" borderId="16" applyNumberFormat="0" applyAlignment="0" applyProtection="0"/>
    <xf numFmtId="0" fontId="38" fillId="6" borderId="16" applyNumberFormat="0" applyAlignment="0" applyProtection="0"/>
    <xf numFmtId="0" fontId="38" fillId="6" borderId="16" applyNumberFormat="0" applyAlignment="0" applyProtection="0"/>
    <xf numFmtId="0" fontId="38" fillId="6" borderId="16" applyNumberFormat="0" applyAlignment="0" applyProtection="0"/>
    <xf numFmtId="0" fontId="39" fillId="0" borderId="21" applyNumberFormat="0" applyFill="0" applyAlignment="0" applyProtection="0"/>
    <xf numFmtId="0" fontId="2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22" borderId="0" applyNumberFormat="0" applyBorder="0" applyAlignment="0" applyProtection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5" fillId="0" borderId="0"/>
    <xf numFmtId="0" fontId="4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6" fillId="0" borderId="0"/>
    <xf numFmtId="0" fontId="1" fillId="0" borderId="0"/>
    <xf numFmtId="0" fontId="46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23" borderId="22" applyNumberFormat="0" applyFont="0" applyAlignment="0" applyProtection="0"/>
    <xf numFmtId="0" fontId="44" fillId="23" borderId="22" applyNumberFormat="0" applyFont="0" applyAlignment="0" applyProtection="0"/>
    <xf numFmtId="0" fontId="44" fillId="23" borderId="22" applyNumberFormat="0" applyFont="0" applyAlignment="0" applyProtection="0"/>
    <xf numFmtId="0" fontId="44" fillId="23" borderId="22" applyNumberFormat="0" applyFont="0" applyAlignment="0" applyProtection="0"/>
    <xf numFmtId="0" fontId="44" fillId="23" borderId="22" applyNumberFormat="0" applyFont="0" applyAlignment="0" applyProtection="0"/>
    <xf numFmtId="0" fontId="48" fillId="14" borderId="23" applyNumberFormat="0" applyAlignment="0" applyProtection="0"/>
    <xf numFmtId="0" fontId="48" fillId="14" borderId="23" applyNumberFormat="0" applyAlignment="0" applyProtection="0"/>
    <xf numFmtId="0" fontId="48" fillId="14" borderId="23" applyNumberFormat="0" applyAlignment="0" applyProtection="0"/>
    <xf numFmtId="0" fontId="48" fillId="14" borderId="23" applyNumberFormat="0" applyAlignment="0" applyProtection="0"/>
    <xf numFmtId="0" fontId="48" fillId="14" borderId="23" applyNumberFormat="0" applyAlignment="0" applyProtection="0"/>
    <xf numFmtId="0" fontId="24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1" applyFont="1"/>
    <xf numFmtId="0" fontId="4" fillId="2" borderId="0" xfId="1" applyFont="1" applyFill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6" fillId="0" borderId="0" xfId="2" applyFont="1"/>
    <xf numFmtId="0" fontId="3" fillId="0" borderId="0" xfId="1" applyFont="1" applyAlignment="1">
      <alignment horizontal="left" indent="1"/>
    </xf>
    <xf numFmtId="3" fontId="7" fillId="3" borderId="1" xfId="1" applyNumberFormat="1" applyFont="1" applyFill="1" applyBorder="1" applyAlignment="1"/>
    <xf numFmtId="0" fontId="4" fillId="0" borderId="1" xfId="3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3" fontId="7" fillId="0" borderId="3" xfId="3" applyNumberFormat="1" applyFont="1" applyFill="1" applyBorder="1" applyAlignment="1"/>
    <xf numFmtId="0" fontId="4" fillId="0" borderId="3" xfId="3" applyFont="1" applyFill="1" applyBorder="1" applyAlignment="1">
      <alignment horizontal="center" vertical="center" wrapText="1"/>
    </xf>
    <xf numFmtId="0" fontId="3" fillId="0" borderId="4" xfId="4" applyFont="1" applyBorder="1" applyAlignment="1">
      <alignment horizontal="left" vertical="center" wrapText="1"/>
    </xf>
    <xf numFmtId="0" fontId="3" fillId="0" borderId="3" xfId="3" applyFont="1" applyFill="1" applyBorder="1" applyAlignment="1">
      <alignment horizontal="center" vertical="center" wrapText="1"/>
    </xf>
    <xf numFmtId="3" fontId="10" fillId="0" borderId="5" xfId="3" applyNumberFormat="1" applyFont="1" applyFill="1" applyBorder="1" applyAlignment="1"/>
    <xf numFmtId="0" fontId="4" fillId="0" borderId="5" xfId="3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center" wrapText="1"/>
    </xf>
    <xf numFmtId="0" fontId="11" fillId="0" borderId="5" xfId="3" applyFont="1" applyFill="1" applyBorder="1" applyAlignment="1">
      <alignment horizontal="center" vertical="center" wrapText="1"/>
    </xf>
    <xf numFmtId="3" fontId="10" fillId="0" borderId="5" xfId="3" applyNumberFormat="1" applyFont="1" applyBorder="1" applyAlignment="1">
      <alignment horizontal="right"/>
    </xf>
    <xf numFmtId="0" fontId="12" fillId="0" borderId="6" xfId="5" applyFont="1" applyBorder="1" applyAlignment="1">
      <alignment horizontal="left" vertical="center" wrapText="1" indent="2"/>
    </xf>
    <xf numFmtId="0" fontId="11" fillId="0" borderId="6" xfId="5" applyFont="1" applyBorder="1" applyAlignment="1">
      <alignment horizontal="left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6" xfId="3" applyFont="1" applyBorder="1" applyAlignment="1">
      <alignment horizontal="left" vertical="center" wrapText="1"/>
    </xf>
    <xf numFmtId="0" fontId="7" fillId="0" borderId="5" xfId="3" applyFont="1" applyFill="1" applyBorder="1" applyAlignment="1" applyProtection="1">
      <alignment horizontal="left" vertical="top" wrapText="1"/>
      <protection hidden="1"/>
    </xf>
    <xf numFmtId="49" fontId="11" fillId="0" borderId="5" xfId="3" applyNumberFormat="1" applyFont="1" applyFill="1" applyBorder="1" applyAlignment="1">
      <alignment horizontal="center" vertical="center" wrapText="1"/>
    </xf>
    <xf numFmtId="0" fontId="10" fillId="0" borderId="6" xfId="5" applyFont="1" applyBorder="1" applyAlignment="1">
      <alignment horizontal="left" vertical="center" wrapText="1" indent="2"/>
    </xf>
    <xf numFmtId="3" fontId="10" fillId="3" borderId="5" xfId="3" applyNumberFormat="1" applyFont="1" applyFill="1" applyBorder="1" applyAlignment="1"/>
    <xf numFmtId="3" fontId="10" fillId="0" borderId="5" xfId="3" applyNumberFormat="1" applyFont="1" applyFill="1" applyBorder="1" applyAlignment="1">
      <alignment horizontal="left" indent="1"/>
    </xf>
    <xf numFmtId="0" fontId="10" fillId="0" borderId="6" xfId="5" applyFont="1" applyBorder="1" applyAlignment="1">
      <alignment horizontal="left" vertical="center" wrapText="1"/>
    </xf>
    <xf numFmtId="3" fontId="10" fillId="0" borderId="5" xfId="3" applyNumberFormat="1" applyFont="1" applyFill="1" applyBorder="1" applyAlignment="1">
      <alignment horizontal="right"/>
    </xf>
    <xf numFmtId="0" fontId="11" fillId="0" borderId="5" xfId="5" applyFont="1" applyBorder="1" applyAlignment="1">
      <alignment horizontal="left" vertical="center" wrapText="1"/>
    </xf>
    <xf numFmtId="3" fontId="10" fillId="0" borderId="7" xfId="3" applyNumberFormat="1" applyFont="1" applyFill="1" applyBorder="1" applyAlignment="1"/>
    <xf numFmtId="0" fontId="4" fillId="0" borderId="7" xfId="3" applyFont="1" applyFill="1" applyBorder="1" applyAlignment="1">
      <alignment horizontal="center" vertical="center" wrapText="1"/>
    </xf>
    <xf numFmtId="0" fontId="11" fillId="0" borderId="8" xfId="5" applyFont="1" applyBorder="1" applyAlignment="1">
      <alignment horizontal="left" vertical="center" wrapText="1"/>
    </xf>
    <xf numFmtId="0" fontId="11" fillId="0" borderId="9" xfId="5" applyFont="1" applyBorder="1" applyAlignment="1">
      <alignment horizontal="left" vertical="center" wrapText="1"/>
    </xf>
    <xf numFmtId="0" fontId="11" fillId="0" borderId="9" xfId="5" applyFont="1" applyFill="1" applyBorder="1" applyAlignment="1">
      <alignment horizontal="left" vertical="center" wrapText="1"/>
    </xf>
    <xf numFmtId="0" fontId="14" fillId="0" borderId="9" xfId="5" applyFont="1" applyFill="1" applyBorder="1" applyAlignment="1">
      <alignment horizontal="left" vertical="top" wrapText="1" indent="2"/>
    </xf>
    <xf numFmtId="49" fontId="14" fillId="0" borderId="5" xfId="5" applyNumberFormat="1" applyFont="1" applyBorder="1" applyAlignment="1">
      <alignment horizontal="centerContinuous" vertical="center" wrapText="1"/>
    </xf>
    <xf numFmtId="0" fontId="11" fillId="0" borderId="5" xfId="3" applyFont="1" applyFill="1" applyBorder="1" applyAlignment="1">
      <alignment horizontal="left" vertical="top" wrapText="1"/>
    </xf>
    <xf numFmtId="3" fontId="10" fillId="0" borderId="10" xfId="3" applyNumberFormat="1" applyFont="1" applyFill="1" applyBorder="1" applyAlignment="1"/>
    <xf numFmtId="0" fontId="4" fillId="0" borderId="10" xfId="3" applyFont="1" applyFill="1" applyBorder="1" applyAlignment="1">
      <alignment horizontal="center" vertical="center" wrapText="1"/>
    </xf>
    <xf numFmtId="0" fontId="12" fillId="0" borderId="5" xfId="5" applyFont="1" applyFill="1" applyBorder="1" applyAlignment="1" applyProtection="1">
      <alignment horizontal="left" vertical="top" wrapText="1" indent="4"/>
      <protection hidden="1"/>
    </xf>
    <xf numFmtId="49" fontId="16" fillId="0" borderId="11" xfId="3" applyNumberFormat="1" applyFont="1" applyFill="1" applyBorder="1" applyAlignment="1" applyProtection="1">
      <alignment horizontal="center" vertical="top" wrapText="1"/>
      <protection hidden="1"/>
    </xf>
    <xf numFmtId="0" fontId="11" fillId="0" borderId="12" xfId="3" applyFont="1" applyFill="1" applyBorder="1" applyAlignment="1">
      <alignment horizontal="left" vertical="center" wrapText="1" indent="2"/>
    </xf>
    <xf numFmtId="0" fontId="10" fillId="0" borderId="12" xfId="3" applyFont="1" applyFill="1" applyBorder="1" applyAlignment="1">
      <alignment horizontal="left" vertical="center" wrapText="1" indent="2"/>
    </xf>
    <xf numFmtId="3" fontId="10" fillId="3" borderId="10" xfId="3" applyNumberFormat="1" applyFont="1" applyFill="1" applyBorder="1" applyAlignment="1"/>
    <xf numFmtId="0" fontId="4" fillId="0" borderId="5" xfId="3" applyFont="1" applyFill="1" applyBorder="1" applyAlignment="1">
      <alignment vertical="center" wrapText="1"/>
    </xf>
    <xf numFmtId="0" fontId="10" fillId="0" borderId="9" xfId="5" applyFont="1" applyFill="1" applyBorder="1" applyAlignment="1">
      <alignment horizontal="left" vertical="center" wrapText="1"/>
    </xf>
    <xf numFmtId="0" fontId="11" fillId="0" borderId="13" xfId="3" applyFont="1" applyFill="1" applyBorder="1" applyAlignment="1">
      <alignment horizontal="center" vertical="center" wrapText="1"/>
    </xf>
    <xf numFmtId="3" fontId="10" fillId="3" borderId="13" xfId="3" applyNumberFormat="1" applyFont="1" applyFill="1" applyBorder="1" applyAlignment="1">
      <alignment horizontal="right"/>
    </xf>
    <xf numFmtId="0" fontId="4" fillId="0" borderId="13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top" wrapText="1"/>
    </xf>
    <xf numFmtId="3" fontId="10" fillId="0" borderId="7" xfId="3" applyNumberFormat="1" applyFont="1" applyFill="1" applyBorder="1" applyAlignment="1">
      <alignment horizontal="right"/>
    </xf>
    <xf numFmtId="0" fontId="11" fillId="0" borderId="12" xfId="3" applyFont="1" applyFill="1" applyBorder="1" applyAlignment="1">
      <alignment horizontal="left" vertical="top" wrapText="1"/>
    </xf>
    <xf numFmtId="0" fontId="10" fillId="0" borderId="5" xfId="3" applyFont="1" applyFill="1" applyBorder="1" applyAlignment="1">
      <alignment horizontal="left" vertical="center" wrapText="1" indent="2"/>
    </xf>
    <xf numFmtId="0" fontId="11" fillId="0" borderId="12" xfId="4" applyFont="1" applyFill="1" applyBorder="1" applyAlignment="1">
      <alignment wrapText="1"/>
    </xf>
    <xf numFmtId="0" fontId="7" fillId="0" borderId="5" xfId="3" applyFont="1" applyFill="1" applyBorder="1" applyAlignment="1" applyProtection="1">
      <alignment horizontal="left" vertical="top" wrapText="1" indent="2"/>
      <protection hidden="1"/>
    </xf>
    <xf numFmtId="0" fontId="11" fillId="0" borderId="9" xfId="5" applyFont="1" applyFill="1" applyBorder="1" applyAlignment="1">
      <alignment horizontal="left" vertical="center" wrapText="1" indent="2"/>
    </xf>
    <xf numFmtId="3" fontId="10" fillId="3" borderId="5" xfId="3" applyNumberFormat="1" applyFont="1" applyFill="1" applyBorder="1" applyAlignment="1">
      <alignment horizontal="right"/>
    </xf>
    <xf numFmtId="0" fontId="4" fillId="2" borderId="5" xfId="3" applyFont="1" applyFill="1" applyBorder="1" applyAlignment="1">
      <alignment horizontal="center" vertical="center" wrapText="1"/>
    </xf>
    <xf numFmtId="49" fontId="11" fillId="0" borderId="5" xfId="3" applyNumberFormat="1" applyFont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5" xfId="3" applyFont="1" applyBorder="1" applyAlignment="1">
      <alignment horizontal="left" vertical="center" wrapText="1"/>
    </xf>
    <xf numFmtId="0" fontId="10" fillId="0" borderId="9" xfId="5" applyFont="1" applyBorder="1" applyAlignment="1">
      <alignment horizontal="left" vertical="center" wrapText="1"/>
    </xf>
    <xf numFmtId="3" fontId="7" fillId="0" borderId="5" xfId="3" applyNumberFormat="1" applyFont="1" applyBorder="1" applyAlignment="1">
      <alignment horizontal="left" indent="1"/>
    </xf>
    <xf numFmtId="49" fontId="11" fillId="0" borderId="5" xfId="5" applyNumberFormat="1" applyFont="1" applyBorder="1" applyAlignment="1">
      <alignment horizontal="center"/>
    </xf>
    <xf numFmtId="3" fontId="7" fillId="3" borderId="10" xfId="3" applyNumberFormat="1" applyFont="1" applyFill="1" applyBorder="1" applyAlignment="1">
      <alignment horizontal="right"/>
    </xf>
    <xf numFmtId="0" fontId="20" fillId="0" borderId="14" xfId="3" applyFont="1" applyFill="1" applyBorder="1" applyAlignment="1">
      <alignment horizontal="left" vertical="top" wrapText="1"/>
    </xf>
    <xf numFmtId="49" fontId="20" fillId="0" borderId="10" xfId="5" applyNumberFormat="1" applyFont="1" applyFill="1" applyBorder="1" applyAlignment="1">
      <alignment horizontal="center"/>
    </xf>
    <xf numFmtId="0" fontId="3" fillId="0" borderId="0" xfId="1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22" fillId="4" borderId="15" xfId="2" applyFont="1" applyFill="1" applyBorder="1" applyAlignment="1">
      <alignment horizontal="center" vertical="center"/>
    </xf>
    <xf numFmtId="0" fontId="19" fillId="2" borderId="15" xfId="1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0" xfId="1" applyFont="1" applyFill="1"/>
    <xf numFmtId="0" fontId="4" fillId="0" borderId="0" xfId="1" applyFont="1" applyFill="1" applyAlignment="1">
      <alignment vertical="center" wrapText="1"/>
    </xf>
    <xf numFmtId="0" fontId="3" fillId="4" borderId="3" xfId="1" applyFont="1" applyFill="1" applyBorder="1"/>
    <xf numFmtId="0" fontId="3" fillId="0" borderId="0" xfId="1" applyFont="1" applyAlignment="1"/>
    <xf numFmtId="0" fontId="23" fillId="0" borderId="0" xfId="1" applyFont="1" applyAlignment="1">
      <alignment horizontal="left" vertical="center"/>
    </xf>
  </cellXfs>
  <cellStyles count="113">
    <cellStyle name="¬µrka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lculation 2" xfId="33"/>
    <cellStyle name="Calculation 2 2" xfId="34"/>
    <cellStyle name="Calculation 3" xfId="35"/>
    <cellStyle name="Calculation 4" xfId="36"/>
    <cellStyle name="Datum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Hypertextový odkaz 2" xfId="44"/>
    <cellStyle name="Hypertextový odkaz 3" xfId="45"/>
    <cellStyle name="Hypertextový odkaz 4" xfId="46"/>
    <cellStyle name="Hypertextový odkaz 5" xfId="47"/>
    <cellStyle name="Check Cell" xfId="48"/>
    <cellStyle name="Input" xfId="49"/>
    <cellStyle name="Input 2" xfId="50"/>
    <cellStyle name="Input 2 2" xfId="51"/>
    <cellStyle name="Input 3" xfId="52"/>
    <cellStyle name="Input 4" xfId="53"/>
    <cellStyle name="Linked Cell" xfId="54"/>
    <cellStyle name="M·na" xfId="55"/>
    <cellStyle name="Nadpis1" xfId="56"/>
    <cellStyle name="Nadpis2" xfId="57"/>
    <cellStyle name="Neutral" xfId="58"/>
    <cellStyle name="Normální" xfId="0" builtinId="0"/>
    <cellStyle name="Normální 10" xfId="59"/>
    <cellStyle name="Normální 11" xfId="60"/>
    <cellStyle name="Normální 12" xfId="61"/>
    <cellStyle name="Normální 13" xfId="62"/>
    <cellStyle name="Normální 14" xfId="63"/>
    <cellStyle name="Normální 15" xfId="64"/>
    <cellStyle name="Normální 15 2" xfId="65"/>
    <cellStyle name="Normální 16" xfId="66"/>
    <cellStyle name="Normální 17" xfId="2"/>
    <cellStyle name="Normální 17 2" xfId="67"/>
    <cellStyle name="Normální 18" xfId="68"/>
    <cellStyle name="Normální 2" xfId="69"/>
    <cellStyle name="normální 2 2" xfId="70"/>
    <cellStyle name="normální 2 2 2" xfId="71"/>
    <cellStyle name="normální 2 3" xfId="72"/>
    <cellStyle name="Normální 2 4" xfId="73"/>
    <cellStyle name="normální 2 5" xfId="74"/>
    <cellStyle name="normální 2 6" xfId="75"/>
    <cellStyle name="Normální 20" xfId="76"/>
    <cellStyle name="Normální 3" xfId="77"/>
    <cellStyle name="normální 3 2" xfId="78"/>
    <cellStyle name="normální 3 2 2" xfId="79"/>
    <cellStyle name="normální 3 3" xfId="80"/>
    <cellStyle name="normální 3 4" xfId="81"/>
    <cellStyle name="Normální 35" xfId="82"/>
    <cellStyle name="normální 4" xfId="83"/>
    <cellStyle name="normální 4 2" xfId="84"/>
    <cellStyle name="Normální 5" xfId="85"/>
    <cellStyle name="Normální 5 2" xfId="86"/>
    <cellStyle name="Normální 5 3" xfId="87"/>
    <cellStyle name="Normální 6" xfId="88"/>
    <cellStyle name="Normální 6 2" xfId="89"/>
    <cellStyle name="Normální 7" xfId="90"/>
    <cellStyle name="Normální 8" xfId="91"/>
    <cellStyle name="Normální 9" xfId="92"/>
    <cellStyle name="normální_tab.3" xfId="1"/>
    <cellStyle name="normální_tab.3 2" xfId="4"/>
    <cellStyle name="normální_zákl.ukazatele95" xfId="3"/>
    <cellStyle name="normální_zákl.ukazatele95 2 2" xfId="5"/>
    <cellStyle name="Note" xfId="93"/>
    <cellStyle name="Note 2" xfId="94"/>
    <cellStyle name="Note 2 2" xfId="95"/>
    <cellStyle name="Note 3" xfId="96"/>
    <cellStyle name="Note 4" xfId="97"/>
    <cellStyle name="Output" xfId="98"/>
    <cellStyle name="Output 2" xfId="99"/>
    <cellStyle name="Output 2 2" xfId="100"/>
    <cellStyle name="Output 3" xfId="101"/>
    <cellStyle name="Output 4" xfId="102"/>
    <cellStyle name="Pevní" xfId="103"/>
    <cellStyle name="procent 2" xfId="104"/>
    <cellStyle name="procent 2 2" xfId="105"/>
    <cellStyle name="Title" xfId="106"/>
    <cellStyle name="Total" xfId="107"/>
    <cellStyle name="Total 2" xfId="108"/>
    <cellStyle name="Total 2 2" xfId="109"/>
    <cellStyle name="Total 3" xfId="110"/>
    <cellStyle name="Total 4" xfId="111"/>
    <cellStyle name="Warning Text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tabSelected="1" zoomScale="80" zoomScaleNormal="80" workbookViewId="0"/>
  </sheetViews>
  <sheetFormatPr defaultRowHeight="12.75" x14ac:dyDescent="0.2"/>
  <cols>
    <col min="1" max="1" width="8.28515625" style="4" customWidth="1"/>
    <col min="2" max="2" width="82.42578125" style="3" customWidth="1"/>
    <col min="3" max="3" width="6.42578125" style="2" customWidth="1"/>
    <col min="4" max="5" width="16.5703125" style="1" bestFit="1" customWidth="1"/>
    <col min="6" max="6" width="17.7109375" style="1" customWidth="1"/>
    <col min="7" max="16384" width="9.140625" style="1"/>
  </cols>
  <sheetData>
    <row r="1" spans="1:6" ht="18.75" thickBot="1" x14ac:dyDescent="0.25">
      <c r="B1" s="92" t="s">
        <v>126</v>
      </c>
      <c r="C1" s="89"/>
      <c r="D1" s="91" t="s">
        <v>125</v>
      </c>
      <c r="E1" s="90" t="s">
        <v>124</v>
      </c>
    </row>
    <row r="2" spans="1:6" s="88" customFormat="1" ht="13.5" thickBot="1" x14ac:dyDescent="0.25">
      <c r="A2" s="4"/>
      <c r="B2" s="3"/>
      <c r="C2" s="89"/>
      <c r="D2" s="1"/>
    </row>
    <row r="3" spans="1:6" s="75" customFormat="1" ht="15" x14ac:dyDescent="0.25">
      <c r="A3" s="87" t="s">
        <v>123</v>
      </c>
      <c r="B3" s="86" t="s">
        <v>122</v>
      </c>
      <c r="C3" s="85" t="s">
        <v>121</v>
      </c>
      <c r="D3" s="84" t="s">
        <v>120</v>
      </c>
      <c r="E3" s="84" t="s">
        <v>119</v>
      </c>
      <c r="F3" s="84">
        <v>2018</v>
      </c>
    </row>
    <row r="4" spans="1:6" s="75" customFormat="1" ht="15" x14ac:dyDescent="0.25">
      <c r="A4" s="83"/>
      <c r="B4" s="82"/>
      <c r="C4" s="81"/>
      <c r="D4" s="80"/>
      <c r="E4" s="80"/>
      <c r="F4" s="80"/>
    </row>
    <row r="5" spans="1:6" s="75" customFormat="1" ht="13.5" thickBot="1" x14ac:dyDescent="0.3">
      <c r="A5" s="79"/>
      <c r="B5" s="78"/>
      <c r="C5" s="77"/>
      <c r="D5" s="76" t="s">
        <v>118</v>
      </c>
      <c r="E5" s="76" t="s">
        <v>118</v>
      </c>
      <c r="F5" s="76" t="s">
        <v>118</v>
      </c>
    </row>
    <row r="6" spans="1:6" ht="43.5" thickTop="1" x14ac:dyDescent="0.2">
      <c r="A6" s="74" t="s">
        <v>117</v>
      </c>
      <c r="B6" s="73" t="s">
        <v>116</v>
      </c>
      <c r="C6" s="45" t="s">
        <v>5</v>
      </c>
      <c r="D6" s="72">
        <f>D8+D33+D48+D49+D50+D51+D52+D58+D64+D65+D66+D72</f>
        <v>139806651.79524997</v>
      </c>
      <c r="E6" s="72">
        <f>E8+E33+E48+E49+E50+E51+E52+E58+E64+E65+E66+E72</f>
        <v>145525775.23431003</v>
      </c>
      <c r="F6" s="72">
        <f>F8+F33+F48+F49+F50+F51+F52+F58+F64+F65+F66+F72</f>
        <v>285332427.02955997</v>
      </c>
    </row>
    <row r="7" spans="1:6" s="10" customFormat="1" x14ac:dyDescent="0.2">
      <c r="A7" s="71"/>
      <c r="B7" s="69" t="s">
        <v>115</v>
      </c>
      <c r="C7" s="64"/>
      <c r="D7" s="70"/>
      <c r="E7" s="70"/>
      <c r="F7" s="70"/>
    </row>
    <row r="8" spans="1:6" ht="36" x14ac:dyDescent="0.2">
      <c r="A8" s="67">
        <v>1</v>
      </c>
      <c r="B8" s="58" t="s">
        <v>114</v>
      </c>
      <c r="C8" s="64" t="s">
        <v>5</v>
      </c>
      <c r="D8" s="63">
        <f>D10+D11+D14+D15+D16+D21+D22+D30+D31+D32</f>
        <v>36350988.078419998</v>
      </c>
      <c r="E8" s="63">
        <f>E10+E11+E14+E15+E16+E21+E22+E30+E31+E32</f>
        <v>38737960.255320005</v>
      </c>
      <c r="F8" s="63">
        <f>F10+F11+F14+F15+F16+F21+F22+F30+F31+F32</f>
        <v>75088948.333739996</v>
      </c>
    </row>
    <row r="9" spans="1:6" x14ac:dyDescent="0.2">
      <c r="A9" s="67"/>
      <c r="B9" s="69" t="s">
        <v>27</v>
      </c>
      <c r="C9" s="64"/>
      <c r="D9" s="23"/>
      <c r="E9" s="23"/>
      <c r="F9" s="23"/>
    </row>
    <row r="10" spans="1:6" x14ac:dyDescent="0.2">
      <c r="A10" s="65" t="s">
        <v>113</v>
      </c>
      <c r="B10" s="39" t="s">
        <v>112</v>
      </c>
      <c r="C10" s="64" t="s">
        <v>0</v>
      </c>
      <c r="D10" s="23">
        <v>5864440.9486199999</v>
      </c>
      <c r="E10" s="23">
        <v>5284342.3934300002</v>
      </c>
      <c r="F10" s="23">
        <v>11148783.342049999</v>
      </c>
    </row>
    <row r="11" spans="1:6" ht="24" x14ac:dyDescent="0.2">
      <c r="A11" s="65" t="s">
        <v>111</v>
      </c>
      <c r="B11" s="68" t="s">
        <v>110</v>
      </c>
      <c r="C11" s="66" t="s">
        <v>5</v>
      </c>
      <c r="D11" s="63">
        <f>SUM(D12,D13)</f>
        <v>7893035.64934</v>
      </c>
      <c r="E11" s="63">
        <f>SUM(E12,E13)</f>
        <v>8089533.9153899997</v>
      </c>
      <c r="F11" s="63">
        <f>SUM(F12,F13)</f>
        <v>15982569.56473</v>
      </c>
    </row>
    <row r="12" spans="1:6" x14ac:dyDescent="0.2">
      <c r="A12" s="67" t="s">
        <v>109</v>
      </c>
      <c r="B12" s="62" t="s">
        <v>108</v>
      </c>
      <c r="C12" s="66" t="s">
        <v>5</v>
      </c>
      <c r="D12" s="23">
        <v>5479857.919730668</v>
      </c>
      <c r="E12" s="23">
        <v>5689439.0246064225</v>
      </c>
      <c r="F12" s="23">
        <v>11169296.94433709</v>
      </c>
    </row>
    <row r="13" spans="1:6" x14ac:dyDescent="0.2">
      <c r="A13" s="67" t="s">
        <v>107</v>
      </c>
      <c r="B13" s="62" t="s">
        <v>106</v>
      </c>
      <c r="C13" s="66" t="s">
        <v>5</v>
      </c>
      <c r="D13" s="23">
        <v>2413177.729609332</v>
      </c>
      <c r="E13" s="23">
        <v>2400094.8907835772</v>
      </c>
      <c r="F13" s="23">
        <v>4813272.6203929093</v>
      </c>
    </row>
    <row r="14" spans="1:6" x14ac:dyDescent="0.2">
      <c r="A14" s="65" t="s">
        <v>105</v>
      </c>
      <c r="B14" s="39" t="s">
        <v>104</v>
      </c>
      <c r="C14" s="64" t="s">
        <v>5</v>
      </c>
      <c r="D14" s="23">
        <v>1898617.66472</v>
      </c>
      <c r="E14" s="23">
        <v>2121242.67337</v>
      </c>
      <c r="F14" s="23">
        <v>4019860.3380899997</v>
      </c>
    </row>
    <row r="15" spans="1:6" x14ac:dyDescent="0.2">
      <c r="A15" s="65" t="s">
        <v>103</v>
      </c>
      <c r="B15" s="39" t="s">
        <v>102</v>
      </c>
      <c r="C15" s="64" t="s">
        <v>5</v>
      </c>
      <c r="D15" s="23">
        <v>1488532.3840099999</v>
      </c>
      <c r="E15" s="23">
        <v>1578530.1930499999</v>
      </c>
      <c r="F15" s="23">
        <v>3067062.57706</v>
      </c>
    </row>
    <row r="16" spans="1:6" x14ac:dyDescent="0.2">
      <c r="A16" s="29" t="s">
        <v>101</v>
      </c>
      <c r="B16" s="39" t="s">
        <v>100</v>
      </c>
      <c r="C16" s="20" t="s">
        <v>5</v>
      </c>
      <c r="D16" s="63">
        <f>SUM(D17:D20)</f>
        <v>5209511.5781300003</v>
      </c>
      <c r="E16" s="63">
        <f>SUM(E17:E20)</f>
        <v>5869201.7349700006</v>
      </c>
      <c r="F16" s="63">
        <f>SUM(F17:F20)</f>
        <v>11078713.313099999</v>
      </c>
    </row>
    <row r="17" spans="1:6" x14ac:dyDescent="0.2">
      <c r="A17" s="29" t="s">
        <v>99</v>
      </c>
      <c r="B17" s="62" t="s">
        <v>98</v>
      </c>
      <c r="C17" s="20" t="s">
        <v>5</v>
      </c>
      <c r="D17" s="23">
        <v>3891520.3504801136</v>
      </c>
      <c r="E17" s="34">
        <v>4569204.5154497419</v>
      </c>
      <c r="F17" s="34">
        <v>8460724.865929855</v>
      </c>
    </row>
    <row r="18" spans="1:6" x14ac:dyDescent="0.2">
      <c r="A18" s="29" t="s">
        <v>97</v>
      </c>
      <c r="B18" s="62" t="s">
        <v>96</v>
      </c>
      <c r="C18" s="20" t="s">
        <v>5</v>
      </c>
      <c r="D18" s="23">
        <v>965976.11860307597</v>
      </c>
      <c r="E18" s="34">
        <v>986988.31185302802</v>
      </c>
      <c r="F18" s="34">
        <v>1952964.430456104</v>
      </c>
    </row>
    <row r="19" spans="1:6" x14ac:dyDescent="0.2">
      <c r="A19" s="29" t="s">
        <v>95</v>
      </c>
      <c r="B19" s="62" t="s">
        <v>94</v>
      </c>
      <c r="C19" s="20" t="s">
        <v>5</v>
      </c>
      <c r="D19" s="23">
        <v>0</v>
      </c>
      <c r="E19" s="34">
        <v>0</v>
      </c>
      <c r="F19" s="34">
        <v>0</v>
      </c>
    </row>
    <row r="20" spans="1:6" x14ac:dyDescent="0.2">
      <c r="A20" s="29" t="s">
        <v>93</v>
      </c>
      <c r="B20" s="62" t="s">
        <v>92</v>
      </c>
      <c r="C20" s="20" t="s">
        <v>5</v>
      </c>
      <c r="D20" s="23">
        <v>352015.10904681019</v>
      </c>
      <c r="E20" s="34">
        <v>313008.9076672307</v>
      </c>
      <c r="F20" s="34">
        <v>665024.01671404089</v>
      </c>
    </row>
    <row r="21" spans="1:6" x14ac:dyDescent="0.2">
      <c r="A21" s="29" t="s">
        <v>91</v>
      </c>
      <c r="B21" s="61" t="s">
        <v>90</v>
      </c>
      <c r="C21" s="20" t="s">
        <v>0</v>
      </c>
      <c r="D21" s="23">
        <v>950601.06475000002</v>
      </c>
      <c r="E21" s="34">
        <v>1056146.1773399999</v>
      </c>
      <c r="F21" s="34">
        <v>2006747.2420900001</v>
      </c>
    </row>
    <row r="22" spans="1:6" x14ac:dyDescent="0.2">
      <c r="A22" s="29" t="s">
        <v>89</v>
      </c>
      <c r="B22" s="60" t="s">
        <v>88</v>
      </c>
      <c r="C22" s="20" t="s">
        <v>5</v>
      </c>
      <c r="D22" s="23">
        <v>12029509.23882</v>
      </c>
      <c r="E22" s="34">
        <v>13369883.48347</v>
      </c>
      <c r="F22" s="34">
        <v>25399392.722290002</v>
      </c>
    </row>
    <row r="23" spans="1:6" x14ac:dyDescent="0.2">
      <c r="A23" s="29"/>
      <c r="B23" s="59" t="s">
        <v>87</v>
      </c>
      <c r="C23" s="20"/>
      <c r="D23" s="57"/>
      <c r="E23" s="57"/>
      <c r="F23" s="57"/>
    </row>
    <row r="24" spans="1:6" ht="48" x14ac:dyDescent="0.2">
      <c r="A24" s="29" t="s">
        <v>86</v>
      </c>
      <c r="B24" s="59" t="s">
        <v>85</v>
      </c>
      <c r="C24" s="20" t="s">
        <v>5</v>
      </c>
      <c r="D24" s="23">
        <v>711958</v>
      </c>
      <c r="E24" s="57">
        <v>867879.44857000001</v>
      </c>
      <c r="F24" s="57">
        <v>1579837.44857</v>
      </c>
    </row>
    <row r="25" spans="1:6" x14ac:dyDescent="0.2">
      <c r="A25" s="47" t="s">
        <v>84</v>
      </c>
      <c r="B25" s="46" t="s">
        <v>54</v>
      </c>
      <c r="C25" s="20" t="s">
        <v>5</v>
      </c>
      <c r="D25" s="23">
        <v>28008</v>
      </c>
      <c r="E25" s="57">
        <v>23552.712</v>
      </c>
      <c r="F25" s="57">
        <v>49749</v>
      </c>
    </row>
    <row r="26" spans="1:6" x14ac:dyDescent="0.2">
      <c r="A26" s="29" t="s">
        <v>83</v>
      </c>
      <c r="B26" s="59" t="s">
        <v>82</v>
      </c>
      <c r="C26" s="20" t="s">
        <v>5</v>
      </c>
      <c r="D26" s="23">
        <v>393027</v>
      </c>
      <c r="E26" s="57">
        <v>355014</v>
      </c>
      <c r="F26" s="57">
        <v>748041</v>
      </c>
    </row>
    <row r="27" spans="1:6" x14ac:dyDescent="0.2">
      <c r="A27" s="29" t="s">
        <v>81</v>
      </c>
      <c r="B27" s="59" t="s">
        <v>80</v>
      </c>
      <c r="C27" s="20" t="s">
        <v>5</v>
      </c>
      <c r="D27" s="23">
        <v>258425</v>
      </c>
      <c r="E27" s="57">
        <v>219669</v>
      </c>
      <c r="F27" s="57">
        <v>478094</v>
      </c>
    </row>
    <row r="28" spans="1:6" x14ac:dyDescent="0.2">
      <c r="A28" s="29" t="s">
        <v>79</v>
      </c>
      <c r="B28" s="59" t="s">
        <v>78</v>
      </c>
      <c r="C28" s="20" t="s">
        <v>5</v>
      </c>
      <c r="D28" s="23">
        <v>1253847</v>
      </c>
      <c r="E28" s="57">
        <v>1360378</v>
      </c>
      <c r="F28" s="57">
        <v>2614225</v>
      </c>
    </row>
    <row r="29" spans="1:6" x14ac:dyDescent="0.2">
      <c r="A29" s="29" t="s">
        <v>77</v>
      </c>
      <c r="B29" s="59" t="s">
        <v>76</v>
      </c>
      <c r="C29" s="20" t="s">
        <v>5</v>
      </c>
      <c r="D29" s="23">
        <v>431310</v>
      </c>
      <c r="E29" s="57">
        <v>659607</v>
      </c>
      <c r="F29" s="57">
        <v>1090917</v>
      </c>
    </row>
    <row r="30" spans="1:6" ht="24" x14ac:dyDescent="0.2">
      <c r="A30" s="29" t="s">
        <v>75</v>
      </c>
      <c r="B30" s="58" t="s">
        <v>74</v>
      </c>
      <c r="C30" s="20" t="s">
        <v>5</v>
      </c>
      <c r="D30" s="23">
        <v>27963.614420000002</v>
      </c>
      <c r="E30" s="57">
        <v>26690.294119999999</v>
      </c>
      <c r="F30" s="57">
        <v>54653.908539999997</v>
      </c>
    </row>
    <row r="31" spans="1:6" ht="23.25" x14ac:dyDescent="0.2">
      <c r="A31" s="29" t="s">
        <v>73</v>
      </c>
      <c r="B31" s="28" t="s">
        <v>72</v>
      </c>
      <c r="C31" s="20" t="s">
        <v>5</v>
      </c>
      <c r="D31" s="23">
        <v>499.14609000000002</v>
      </c>
      <c r="E31" s="57">
        <v>825.20399999999995</v>
      </c>
      <c r="F31" s="57">
        <v>1324.3500899999999</v>
      </c>
    </row>
    <row r="32" spans="1:6" ht="23.25" x14ac:dyDescent="0.2">
      <c r="A32" s="29" t="s">
        <v>71</v>
      </c>
      <c r="B32" s="28" t="s">
        <v>70</v>
      </c>
      <c r="C32" s="20" t="s">
        <v>5</v>
      </c>
      <c r="D32" s="23">
        <v>988276.78951999999</v>
      </c>
      <c r="E32" s="34">
        <v>1341564.18618</v>
      </c>
      <c r="F32" s="34">
        <v>2329840.9756999998</v>
      </c>
    </row>
    <row r="33" spans="1:6" ht="60" x14ac:dyDescent="0.2">
      <c r="A33" s="56" t="s">
        <v>69</v>
      </c>
      <c r="B33" s="43" t="s">
        <v>68</v>
      </c>
      <c r="C33" s="55" t="s">
        <v>5</v>
      </c>
      <c r="D33" s="54">
        <f>D35+D43+D45+D46+D47</f>
        <v>76294005.392729983</v>
      </c>
      <c r="E33" s="54">
        <f>E35+E43+E45+E46+E47</f>
        <v>79102106.582320005</v>
      </c>
      <c r="F33" s="54">
        <f>F35+F43+F45+F46+F47</f>
        <v>155396111.97504997</v>
      </c>
    </row>
    <row r="34" spans="1:6" s="10" customFormat="1" x14ac:dyDescent="0.2">
      <c r="A34" s="53"/>
      <c r="B34" s="52" t="s">
        <v>27</v>
      </c>
      <c r="C34" s="51"/>
      <c r="D34" s="32"/>
      <c r="E34" s="32"/>
      <c r="F34" s="32"/>
    </row>
    <row r="35" spans="1:6" x14ac:dyDescent="0.2">
      <c r="A35" s="29" t="s">
        <v>67</v>
      </c>
      <c r="B35" s="40" t="s">
        <v>66</v>
      </c>
      <c r="C35" s="45" t="s">
        <v>5</v>
      </c>
      <c r="D35" s="50">
        <f>SUM(D37:D41)</f>
        <v>69487350.593999982</v>
      </c>
      <c r="E35" s="50">
        <f>SUM(E37:E41)</f>
        <v>72230913.248710006</v>
      </c>
      <c r="F35" s="50">
        <f>SUM(F37:F41)</f>
        <v>141718263.84270999</v>
      </c>
    </row>
    <row r="36" spans="1:6" x14ac:dyDescent="0.2">
      <c r="A36" s="29"/>
      <c r="B36" s="49" t="s">
        <v>27</v>
      </c>
      <c r="C36" s="45"/>
      <c r="D36" s="44"/>
      <c r="E36" s="44"/>
      <c r="F36" s="44"/>
    </row>
    <row r="37" spans="1:6" ht="24" x14ac:dyDescent="0.2">
      <c r="A37" s="29" t="s">
        <v>65</v>
      </c>
      <c r="B37" s="48" t="s">
        <v>64</v>
      </c>
      <c r="C37" s="45" t="s">
        <v>5</v>
      </c>
      <c r="D37" s="23">
        <v>19306059.093813539</v>
      </c>
      <c r="E37" s="44">
        <v>19804300.056419451</v>
      </c>
      <c r="F37" s="44">
        <v>39110359.150232993</v>
      </c>
    </row>
    <row r="38" spans="1:6" ht="24" x14ac:dyDescent="0.2">
      <c r="A38" s="29" t="s">
        <v>63</v>
      </c>
      <c r="B38" s="48" t="s">
        <v>62</v>
      </c>
      <c r="C38" s="45" t="s">
        <v>5</v>
      </c>
      <c r="D38" s="23">
        <v>39558912.049761087</v>
      </c>
      <c r="E38" s="44">
        <v>41168354.213078231</v>
      </c>
      <c r="F38" s="44">
        <v>80727266.262839317</v>
      </c>
    </row>
    <row r="39" spans="1:6" x14ac:dyDescent="0.2">
      <c r="A39" s="29" t="s">
        <v>61</v>
      </c>
      <c r="B39" s="48" t="s">
        <v>60</v>
      </c>
      <c r="C39" s="45" t="s">
        <v>5</v>
      </c>
      <c r="D39" s="23">
        <v>2461880.8790199999</v>
      </c>
      <c r="E39" s="44">
        <v>2583373.6907500001</v>
      </c>
      <c r="F39" s="44">
        <v>5045254.5697699999</v>
      </c>
    </row>
    <row r="40" spans="1:6" x14ac:dyDescent="0.2">
      <c r="A40" s="29" t="s">
        <v>59</v>
      </c>
      <c r="B40" s="48" t="s">
        <v>58</v>
      </c>
      <c r="C40" s="45" t="s">
        <v>5</v>
      </c>
      <c r="D40" s="23">
        <v>126173.65732536619</v>
      </c>
      <c r="E40" s="44">
        <v>341721.94913232082</v>
      </c>
      <c r="F40" s="44">
        <v>467895.60645768704</v>
      </c>
    </row>
    <row r="41" spans="1:6" ht="24" x14ac:dyDescent="0.2">
      <c r="A41" s="29" t="s">
        <v>57</v>
      </c>
      <c r="B41" s="48" t="s">
        <v>56</v>
      </c>
      <c r="C41" s="45" t="s">
        <v>5</v>
      </c>
      <c r="D41" s="23">
        <v>8034324.9140799996</v>
      </c>
      <c r="E41" s="44">
        <v>8333163.3393300008</v>
      </c>
      <c r="F41" s="44">
        <v>16367488.25341</v>
      </c>
    </row>
    <row r="42" spans="1:6" x14ac:dyDescent="0.2">
      <c r="A42" s="47" t="s">
        <v>55</v>
      </c>
      <c r="B42" s="46" t="s">
        <v>54</v>
      </c>
      <c r="C42" s="45" t="s">
        <v>5</v>
      </c>
      <c r="D42" s="23">
        <v>565731.55762780074</v>
      </c>
      <c r="E42" s="44">
        <v>712300.44237219926</v>
      </c>
      <c r="F42" s="44">
        <v>1278032</v>
      </c>
    </row>
    <row r="43" spans="1:6" ht="36" x14ac:dyDescent="0.2">
      <c r="A43" s="29" t="s">
        <v>53</v>
      </c>
      <c r="B43" s="43" t="s">
        <v>52</v>
      </c>
      <c r="C43" s="20" t="s">
        <v>5</v>
      </c>
      <c r="D43" s="23">
        <v>4453077.1118799997</v>
      </c>
      <c r="E43" s="19">
        <v>4465262.6177700004</v>
      </c>
      <c r="F43" s="19">
        <v>8918339.7296500001</v>
      </c>
    </row>
    <row r="44" spans="1:6" x14ac:dyDescent="0.2">
      <c r="A44" s="42" t="s">
        <v>51</v>
      </c>
      <c r="B44" s="41" t="s">
        <v>50</v>
      </c>
      <c r="C44" s="20" t="s">
        <v>5</v>
      </c>
      <c r="D44" s="23">
        <v>3008210.9236699999</v>
      </c>
      <c r="E44" s="19">
        <v>3000273.1847399999</v>
      </c>
      <c r="F44" s="19">
        <v>6019373.1084099999</v>
      </c>
    </row>
    <row r="45" spans="1:6" ht="24" x14ac:dyDescent="0.2">
      <c r="A45" s="29" t="s">
        <v>49</v>
      </c>
      <c r="B45" s="40" t="s">
        <v>48</v>
      </c>
      <c r="C45" s="20" t="s">
        <v>0</v>
      </c>
      <c r="D45" s="23">
        <v>1729352.2333</v>
      </c>
      <c r="E45" s="19">
        <v>1746693.2921899999</v>
      </c>
      <c r="F45" s="19">
        <v>3476045.5254899999</v>
      </c>
    </row>
    <row r="46" spans="1:6" ht="24" x14ac:dyDescent="0.2">
      <c r="A46" s="29" t="s">
        <v>47</v>
      </c>
      <c r="B46" s="40" t="s">
        <v>46</v>
      </c>
      <c r="C46" s="20" t="s">
        <v>5</v>
      </c>
      <c r="D46" s="23">
        <v>512140.56299000001</v>
      </c>
      <c r="E46" s="19">
        <v>547266.94946999999</v>
      </c>
      <c r="F46" s="19">
        <v>1059407.5124599999</v>
      </c>
    </row>
    <row r="47" spans="1:6" x14ac:dyDescent="0.2">
      <c r="A47" s="29" t="s">
        <v>45</v>
      </c>
      <c r="B47" s="40" t="s">
        <v>44</v>
      </c>
      <c r="C47" s="20" t="s">
        <v>5</v>
      </c>
      <c r="D47" s="23">
        <v>112084.89056</v>
      </c>
      <c r="E47" s="19">
        <v>111970.47417999999</v>
      </c>
      <c r="F47" s="19">
        <v>224055.36473999999</v>
      </c>
    </row>
    <row r="48" spans="1:6" s="10" customFormat="1" x14ac:dyDescent="0.2">
      <c r="A48" s="22" t="s">
        <v>43</v>
      </c>
      <c r="B48" s="39" t="s">
        <v>42</v>
      </c>
      <c r="C48" s="20" t="s">
        <v>5</v>
      </c>
      <c r="D48" s="23">
        <v>1518470.3172299999</v>
      </c>
      <c r="E48" s="19">
        <v>1868176.19674</v>
      </c>
      <c r="F48" s="19">
        <v>3386646.5139699997</v>
      </c>
    </row>
    <row r="49" spans="1:6" x14ac:dyDescent="0.2">
      <c r="A49" s="22" t="s">
        <v>41</v>
      </c>
      <c r="B49" s="39" t="s">
        <v>40</v>
      </c>
      <c r="C49" s="20" t="s">
        <v>5</v>
      </c>
      <c r="D49" s="23">
        <v>15715.84</v>
      </c>
      <c r="E49" s="19">
        <v>16717.126</v>
      </c>
      <c r="F49" s="19">
        <v>32432.966</v>
      </c>
    </row>
    <row r="50" spans="1:6" s="10" customFormat="1" ht="24" x14ac:dyDescent="0.2">
      <c r="A50" s="26" t="s">
        <v>39</v>
      </c>
      <c r="B50" s="38" t="s">
        <v>38</v>
      </c>
      <c r="C50" s="37" t="s">
        <v>5</v>
      </c>
      <c r="D50" s="23">
        <v>758456.26260000002</v>
      </c>
      <c r="E50" s="36">
        <v>823516.78842999996</v>
      </c>
      <c r="F50" s="36">
        <v>1581973.05103</v>
      </c>
    </row>
    <row r="51" spans="1:6" s="10" customFormat="1" ht="24" x14ac:dyDescent="0.2">
      <c r="A51" s="26" t="s">
        <v>37</v>
      </c>
      <c r="B51" s="35" t="s">
        <v>36</v>
      </c>
      <c r="C51" s="37" t="s">
        <v>5</v>
      </c>
      <c r="D51" s="23">
        <v>1397878.95413</v>
      </c>
      <c r="E51" s="36">
        <v>1408323.3642899999</v>
      </c>
      <c r="F51" s="36">
        <v>2806202.3184199999</v>
      </c>
    </row>
    <row r="52" spans="1:6" s="10" customFormat="1" x14ac:dyDescent="0.2">
      <c r="A52" s="22" t="s">
        <v>35</v>
      </c>
      <c r="B52" s="35" t="s">
        <v>34</v>
      </c>
      <c r="C52" s="20" t="s">
        <v>5</v>
      </c>
      <c r="D52" s="31">
        <f>D54+D57</f>
        <v>18471486.876260001</v>
      </c>
      <c r="E52" s="31">
        <f>E54+E57</f>
        <v>17676489.486389998</v>
      </c>
      <c r="F52" s="31">
        <f>F54+F57</f>
        <v>36147976.36265</v>
      </c>
    </row>
    <row r="53" spans="1:6" s="10" customFormat="1" x14ac:dyDescent="0.2">
      <c r="A53" s="22"/>
      <c r="B53" s="33" t="s">
        <v>27</v>
      </c>
      <c r="C53" s="20"/>
      <c r="D53" s="19"/>
      <c r="E53" s="19"/>
      <c r="F53" s="19"/>
    </row>
    <row r="54" spans="1:6" x14ac:dyDescent="0.2">
      <c r="A54" s="29" t="s">
        <v>33</v>
      </c>
      <c r="B54" s="25" t="s">
        <v>25</v>
      </c>
      <c r="C54" s="20" t="s">
        <v>5</v>
      </c>
      <c r="D54" s="31">
        <f>D55+D56</f>
        <v>12489873.642408229</v>
      </c>
      <c r="E54" s="31">
        <f>E55+E56</f>
        <v>11909761.49833113</v>
      </c>
      <c r="F54" s="31">
        <f>F55+F56</f>
        <v>24399635.140739359</v>
      </c>
    </row>
    <row r="55" spans="1:6" x14ac:dyDescent="0.2">
      <c r="A55" s="29" t="s">
        <v>32</v>
      </c>
      <c r="B55" s="30" t="s">
        <v>23</v>
      </c>
      <c r="C55" s="20" t="s">
        <v>0</v>
      </c>
      <c r="D55" s="23">
        <v>4261366.5390260397</v>
      </c>
      <c r="E55" s="34">
        <v>4044984.3420918416</v>
      </c>
      <c r="F55" s="34">
        <v>8306350.8811178813</v>
      </c>
    </row>
    <row r="56" spans="1:6" x14ac:dyDescent="0.2">
      <c r="A56" s="29" t="s">
        <v>31</v>
      </c>
      <c r="B56" s="30" t="s">
        <v>21</v>
      </c>
      <c r="C56" s="20" t="s">
        <v>0</v>
      </c>
      <c r="D56" s="23">
        <v>8228507.1033821888</v>
      </c>
      <c r="E56" s="34">
        <v>7864777.1562392889</v>
      </c>
      <c r="F56" s="34">
        <v>16093284.259621477</v>
      </c>
    </row>
    <row r="57" spans="1:6" x14ac:dyDescent="0.2">
      <c r="A57" s="29" t="s">
        <v>30</v>
      </c>
      <c r="B57" s="25" t="s">
        <v>19</v>
      </c>
      <c r="C57" s="20" t="s">
        <v>5</v>
      </c>
      <c r="D57" s="23">
        <v>5981613.2338517718</v>
      </c>
      <c r="E57" s="34">
        <v>5766727.9880588697</v>
      </c>
      <c r="F57" s="34">
        <v>11748341.221910641</v>
      </c>
    </row>
    <row r="58" spans="1:6" s="10" customFormat="1" x14ac:dyDescent="0.2">
      <c r="A58" s="26" t="s">
        <v>29</v>
      </c>
      <c r="B58" s="25" t="s">
        <v>28</v>
      </c>
      <c r="C58" s="20" t="s">
        <v>5</v>
      </c>
      <c r="D58" s="31">
        <f>D60+D63</f>
        <v>3889497.3297300003</v>
      </c>
      <c r="E58" s="31">
        <f>E60+E63</f>
        <v>4054436.5995300002</v>
      </c>
      <c r="F58" s="31">
        <f>F60+F63</f>
        <v>7943933.9292599997</v>
      </c>
    </row>
    <row r="59" spans="1:6" s="10" customFormat="1" x14ac:dyDescent="0.2">
      <c r="A59" s="22"/>
      <c r="B59" s="33" t="s">
        <v>27</v>
      </c>
      <c r="C59" s="20"/>
      <c r="D59" s="32"/>
      <c r="E59" s="32"/>
      <c r="F59" s="32"/>
    </row>
    <row r="60" spans="1:6" x14ac:dyDescent="0.2">
      <c r="A60" s="29" t="s">
        <v>26</v>
      </c>
      <c r="B60" s="25" t="s">
        <v>25</v>
      </c>
      <c r="C60" s="20" t="s">
        <v>5</v>
      </c>
      <c r="D60" s="31">
        <f>D61+D62</f>
        <v>2358903.4100631592</v>
      </c>
      <c r="E60" s="31">
        <f>E61+E62</f>
        <v>2441997.2095523272</v>
      </c>
      <c r="F60" s="31">
        <f>F61+F62</f>
        <v>4800900.6196154859</v>
      </c>
    </row>
    <row r="61" spans="1:6" x14ac:dyDescent="0.2">
      <c r="A61" s="29" t="s">
        <v>24</v>
      </c>
      <c r="B61" s="30" t="s">
        <v>23</v>
      </c>
      <c r="C61" s="20" t="s">
        <v>0</v>
      </c>
      <c r="D61" s="23">
        <v>1285657.1563035198</v>
      </c>
      <c r="E61" s="19">
        <v>1320776.0392381414</v>
      </c>
      <c r="F61" s="19">
        <v>2606433.1955416612</v>
      </c>
    </row>
    <row r="62" spans="1:6" x14ac:dyDescent="0.2">
      <c r="A62" s="29" t="s">
        <v>22</v>
      </c>
      <c r="B62" s="30" t="s">
        <v>21</v>
      </c>
      <c r="C62" s="20" t="s">
        <v>0</v>
      </c>
      <c r="D62" s="23">
        <v>1073246.2537596393</v>
      </c>
      <c r="E62" s="19">
        <v>1121221.1703141858</v>
      </c>
      <c r="F62" s="19">
        <v>2194467.4240738251</v>
      </c>
    </row>
    <row r="63" spans="1:6" x14ac:dyDescent="0.2">
      <c r="A63" s="29" t="s">
        <v>20</v>
      </c>
      <c r="B63" s="25" t="s">
        <v>19</v>
      </c>
      <c r="C63" s="20" t="s">
        <v>5</v>
      </c>
      <c r="D63" s="23">
        <v>1530593.9196668409</v>
      </c>
      <c r="E63" s="19">
        <v>1612439.3899776728</v>
      </c>
      <c r="F63" s="19">
        <v>3143033.3096445138</v>
      </c>
    </row>
    <row r="64" spans="1:6" s="10" customFormat="1" ht="13.5" x14ac:dyDescent="0.2">
      <c r="A64" s="26" t="s">
        <v>18</v>
      </c>
      <c r="B64" s="28" t="s">
        <v>17</v>
      </c>
      <c r="C64" s="20" t="s">
        <v>5</v>
      </c>
      <c r="D64" s="23">
        <v>469293.77964999998</v>
      </c>
      <c r="E64" s="19">
        <v>584057.58764000004</v>
      </c>
      <c r="F64" s="19">
        <v>1053351.36729</v>
      </c>
    </row>
    <row r="65" spans="1:6" s="10" customFormat="1" x14ac:dyDescent="0.2">
      <c r="A65" s="26" t="s">
        <v>16</v>
      </c>
      <c r="B65" s="27" t="s">
        <v>15</v>
      </c>
      <c r="C65" s="20" t="s">
        <v>5</v>
      </c>
      <c r="D65" s="23">
        <v>90411.889320000002</v>
      </c>
      <c r="E65" s="19">
        <v>557048.28183999995</v>
      </c>
      <c r="F65" s="19">
        <v>647460.17116000003</v>
      </c>
    </row>
    <row r="66" spans="1:6" s="10" customFormat="1" x14ac:dyDescent="0.2">
      <c r="A66" s="26" t="s">
        <v>14</v>
      </c>
      <c r="B66" s="25" t="s">
        <v>13</v>
      </c>
      <c r="C66" s="20" t="s">
        <v>5</v>
      </c>
      <c r="D66" s="23">
        <v>530900.75471000001</v>
      </c>
      <c r="E66" s="19">
        <v>680518.64886999992</v>
      </c>
      <c r="F66" s="19">
        <v>1211419.4035799999</v>
      </c>
    </row>
    <row r="67" spans="1:6" s="10" customFormat="1" x14ac:dyDescent="0.2">
      <c r="A67" s="22"/>
      <c r="B67" s="24" t="s">
        <v>12</v>
      </c>
      <c r="C67" s="20"/>
      <c r="D67" s="23"/>
      <c r="E67" s="19"/>
      <c r="F67" s="19"/>
    </row>
    <row r="68" spans="1:6" s="10" customFormat="1" x14ac:dyDescent="0.2">
      <c r="A68" s="22"/>
      <c r="B68" s="24" t="s">
        <v>11</v>
      </c>
      <c r="C68" s="20" t="s">
        <v>5</v>
      </c>
      <c r="D68" s="23">
        <v>117699</v>
      </c>
      <c r="E68" s="19">
        <v>231387.36</v>
      </c>
      <c r="F68" s="19">
        <v>290455.43900000001</v>
      </c>
    </row>
    <row r="69" spans="1:6" s="10" customFormat="1" x14ac:dyDescent="0.2">
      <c r="A69" s="22"/>
      <c r="B69" s="24" t="s">
        <v>10</v>
      </c>
      <c r="C69" s="20" t="s">
        <v>5</v>
      </c>
      <c r="D69" s="23">
        <v>183636</v>
      </c>
      <c r="E69" s="19">
        <v>180767.02100000001</v>
      </c>
      <c r="F69" s="19">
        <v>368643.53700000001</v>
      </c>
    </row>
    <row r="70" spans="1:6" s="10" customFormat="1" x14ac:dyDescent="0.2">
      <c r="A70" s="22"/>
      <c r="B70" s="24" t="s">
        <v>9</v>
      </c>
      <c r="C70" s="20" t="s">
        <v>5</v>
      </c>
      <c r="D70" s="23">
        <v>394</v>
      </c>
      <c r="E70" s="19">
        <v>400.71699999999998</v>
      </c>
      <c r="F70" s="19">
        <v>791.99900000000002</v>
      </c>
    </row>
    <row r="71" spans="1:6" s="10" customFormat="1" x14ac:dyDescent="0.2">
      <c r="A71" s="22"/>
      <c r="B71" s="24" t="s">
        <v>8</v>
      </c>
      <c r="C71" s="20" t="s">
        <v>5</v>
      </c>
      <c r="D71" s="23">
        <v>2190</v>
      </c>
      <c r="E71" s="19">
        <v>3672.1750000000002</v>
      </c>
      <c r="F71" s="19">
        <v>5326.3890000000001</v>
      </c>
    </row>
    <row r="72" spans="1:6" s="10" customFormat="1" ht="24.75" thickBot="1" x14ac:dyDescent="0.25">
      <c r="A72" s="22" t="s">
        <v>7</v>
      </c>
      <c r="B72" s="21" t="s">
        <v>6</v>
      </c>
      <c r="C72" s="20" t="s">
        <v>5</v>
      </c>
      <c r="D72" s="19">
        <v>19546.320469999999</v>
      </c>
      <c r="E72" s="19">
        <v>16424.316940000001</v>
      </c>
      <c r="F72" s="19">
        <v>35970.637410000003</v>
      </c>
    </row>
    <row r="73" spans="1:6" s="10" customFormat="1" ht="13.5" thickBot="1" x14ac:dyDescent="0.25">
      <c r="A73" s="18" t="s">
        <v>4</v>
      </c>
      <c r="B73" s="17" t="s">
        <v>3</v>
      </c>
      <c r="C73" s="16" t="s">
        <v>0</v>
      </c>
      <c r="D73" s="15">
        <v>353546</v>
      </c>
      <c r="E73" s="15">
        <v>561573</v>
      </c>
      <c r="F73" s="15">
        <v>915119</v>
      </c>
    </row>
    <row r="74" spans="1:6" s="10" customFormat="1" ht="13.5" thickBot="1" x14ac:dyDescent="0.25">
      <c r="A74" s="14" t="s">
        <v>2</v>
      </c>
      <c r="B74" s="13" t="s">
        <v>1</v>
      </c>
      <c r="C74" s="12" t="s">
        <v>0</v>
      </c>
      <c r="D74" s="11">
        <f>D6+D73</f>
        <v>140160197.79524997</v>
      </c>
      <c r="E74" s="11">
        <f>E6+E73</f>
        <v>146087348.23431003</v>
      </c>
      <c r="F74" s="11">
        <f>F6+F73</f>
        <v>286247546.02955997</v>
      </c>
    </row>
    <row r="75" spans="1:6" x14ac:dyDescent="0.2">
      <c r="A75" s="9"/>
      <c r="B75" s="8"/>
      <c r="C75" s="5"/>
    </row>
    <row r="76" spans="1:6" x14ac:dyDescent="0.2">
      <c r="B76" s="1"/>
      <c r="C76" s="5"/>
    </row>
    <row r="77" spans="1:6" x14ac:dyDescent="0.2">
      <c r="B77" s="7"/>
      <c r="C77" s="5"/>
    </row>
    <row r="78" spans="1:6" x14ac:dyDescent="0.2">
      <c r="A78" s="6"/>
      <c r="C78" s="5"/>
    </row>
    <row r="79" spans="1:6" x14ac:dyDescent="0.2">
      <c r="C79" s="5"/>
    </row>
    <row r="80" spans="1:6" x14ac:dyDescent="0.2">
      <c r="C80" s="5"/>
    </row>
    <row r="81" spans="3:3" s="1" customFormat="1" x14ac:dyDescent="0.2">
      <c r="C81" s="5"/>
    </row>
    <row r="82" spans="3:3" s="1" customFormat="1" x14ac:dyDescent="0.2">
      <c r="C82" s="5"/>
    </row>
    <row r="83" spans="3:3" s="1" customFormat="1" x14ac:dyDescent="0.2">
      <c r="C83" s="5"/>
    </row>
    <row r="84" spans="3:3" s="1" customFormat="1" x14ac:dyDescent="0.2">
      <c r="C84" s="5"/>
    </row>
    <row r="85" spans="3:3" s="1" customFormat="1" x14ac:dyDescent="0.2">
      <c r="C85" s="5"/>
    </row>
    <row r="86" spans="3:3" s="1" customFormat="1" x14ac:dyDescent="0.2">
      <c r="C86" s="5"/>
    </row>
    <row r="87" spans="3:3" s="1" customFormat="1" x14ac:dyDescent="0.2">
      <c r="C87" s="5"/>
    </row>
    <row r="88" spans="3:3" s="1" customFormat="1" x14ac:dyDescent="0.2">
      <c r="C88" s="5"/>
    </row>
    <row r="89" spans="3:3" s="1" customFormat="1" x14ac:dyDescent="0.2">
      <c r="C89" s="5"/>
    </row>
    <row r="90" spans="3:3" s="1" customFormat="1" x14ac:dyDescent="0.2">
      <c r="C90" s="5"/>
    </row>
    <row r="91" spans="3:3" s="1" customFormat="1" x14ac:dyDescent="0.2">
      <c r="C91" s="5"/>
    </row>
    <row r="92" spans="3:3" s="1" customFormat="1" x14ac:dyDescent="0.2">
      <c r="C92" s="5"/>
    </row>
    <row r="93" spans="3:3" s="1" customFormat="1" x14ac:dyDescent="0.2">
      <c r="C93" s="5"/>
    </row>
    <row r="94" spans="3:3" s="1" customFormat="1" x14ac:dyDescent="0.2">
      <c r="C94" s="5"/>
    </row>
    <row r="95" spans="3:3" s="1" customFormat="1" x14ac:dyDescent="0.2">
      <c r="C95" s="5"/>
    </row>
    <row r="96" spans="3:3" s="1" customFormat="1" x14ac:dyDescent="0.2">
      <c r="C96" s="5"/>
    </row>
    <row r="97" spans="3:3" s="1" customFormat="1" x14ac:dyDescent="0.2">
      <c r="C97" s="5"/>
    </row>
    <row r="98" spans="3:3" s="1" customFormat="1" x14ac:dyDescent="0.2">
      <c r="C98" s="5"/>
    </row>
    <row r="99" spans="3:3" s="1" customFormat="1" x14ac:dyDescent="0.2">
      <c r="C99" s="5"/>
    </row>
    <row r="100" spans="3:3" s="1" customFormat="1" x14ac:dyDescent="0.2">
      <c r="C100" s="5"/>
    </row>
    <row r="101" spans="3:3" s="1" customFormat="1" x14ac:dyDescent="0.2">
      <c r="C101" s="5"/>
    </row>
    <row r="102" spans="3:3" s="1" customFormat="1" x14ac:dyDescent="0.2">
      <c r="C102" s="5"/>
    </row>
    <row r="103" spans="3:3" s="1" customFormat="1" x14ac:dyDescent="0.2">
      <c r="C103" s="5"/>
    </row>
    <row r="104" spans="3:3" s="1" customFormat="1" x14ac:dyDescent="0.2">
      <c r="C104" s="5"/>
    </row>
    <row r="105" spans="3:3" s="1" customFormat="1" x14ac:dyDescent="0.2">
      <c r="C105" s="5"/>
    </row>
    <row r="106" spans="3:3" s="1" customFormat="1" x14ac:dyDescent="0.2">
      <c r="C106" s="5"/>
    </row>
    <row r="107" spans="3:3" s="1" customFormat="1" x14ac:dyDescent="0.2">
      <c r="C107" s="5"/>
    </row>
    <row r="108" spans="3:3" s="1" customFormat="1" x14ac:dyDescent="0.2">
      <c r="C108" s="5"/>
    </row>
    <row r="109" spans="3:3" s="1" customFormat="1" x14ac:dyDescent="0.2">
      <c r="C109" s="5"/>
    </row>
    <row r="110" spans="3:3" s="1" customFormat="1" x14ac:dyDescent="0.2">
      <c r="C110" s="5"/>
    </row>
    <row r="111" spans="3:3" s="1" customFormat="1" x14ac:dyDescent="0.2">
      <c r="C111" s="5"/>
    </row>
    <row r="112" spans="3:3" s="1" customFormat="1" x14ac:dyDescent="0.2">
      <c r="C112" s="5"/>
    </row>
    <row r="113" spans="3:3" s="1" customFormat="1" x14ac:dyDescent="0.2">
      <c r="C113" s="5"/>
    </row>
    <row r="114" spans="3:3" s="1" customFormat="1" x14ac:dyDescent="0.2">
      <c r="C114" s="5"/>
    </row>
  </sheetData>
  <mergeCells count="3">
    <mergeCell ref="A3:A5"/>
    <mergeCell ref="B3:B5"/>
    <mergeCell ref="C3:C5"/>
  </mergeCells>
  <pageMargins left="0.31496062992125984" right="0.31496062992125984" top="0.39370078740157483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Naklady_2018_slitek</vt:lpstr>
      <vt:lpstr>Naklady_2018_slitek!Oblast_tisku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Horňák</dc:creator>
  <cp:lastModifiedBy>Pavel Horňák</cp:lastModifiedBy>
  <dcterms:created xsi:type="dcterms:W3CDTF">2019-03-21T15:47:25Z</dcterms:created>
  <dcterms:modified xsi:type="dcterms:W3CDTF">2019-03-21T15:49:06Z</dcterms:modified>
</cp:coreProperties>
</file>